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5" yWindow="75" windowWidth="15330" windowHeight="12825"/>
  </bookViews>
  <sheets>
    <sheet name="Лист1" sheetId="1" r:id="rId1"/>
    <sheet name="Лист2" sheetId="2" r:id="rId2"/>
    <sheet name="Лист3" sheetId="3" r:id="rId3"/>
  </sheets>
  <definedNames>
    <definedName name="_GoBack" localSheetId="0">Лист1!#REF!</definedName>
    <definedName name="_xlnm._FilterDatabase" localSheetId="0" hidden="1">Лист1!$A$576:$M$576</definedName>
    <definedName name="_xlnm.Print_Titles" localSheetId="0">Лист1!$6:$10</definedName>
    <definedName name="_xlnm.Print_Area" localSheetId="0">Лист1!$A$1:$I$680</definedName>
  </definedNames>
  <calcPr calcId="125725"/>
</workbook>
</file>

<file path=xl/calcChain.xml><?xml version="1.0" encoding="utf-8"?>
<calcChain xmlns="http://schemas.openxmlformats.org/spreadsheetml/2006/main">
  <c r="G556" i="1"/>
  <c r="G557"/>
  <c r="H218"/>
  <c r="H219"/>
  <c r="H220"/>
  <c r="H221"/>
  <c r="H222"/>
  <c r="G218"/>
  <c r="G219"/>
  <c r="G220"/>
  <c r="F11"/>
  <c r="D128"/>
  <c r="F165"/>
  <c r="E165"/>
  <c r="D165"/>
  <c r="I159"/>
  <c r="I160"/>
  <c r="I161"/>
  <c r="I162"/>
  <c r="H159"/>
  <c r="H160"/>
  <c r="H161"/>
  <c r="H162"/>
  <c r="G159"/>
  <c r="G160"/>
  <c r="G161"/>
  <c r="G162"/>
  <c r="H137"/>
  <c r="I129"/>
  <c r="I130"/>
  <c r="I131"/>
  <c r="I132"/>
  <c r="I133"/>
  <c r="I134"/>
  <c r="I135"/>
  <c r="I136"/>
  <c r="I137"/>
  <c r="H129"/>
  <c r="H130"/>
  <c r="H131"/>
  <c r="H132"/>
  <c r="H133"/>
  <c r="H134"/>
  <c r="H135"/>
  <c r="H136"/>
  <c r="G129"/>
  <c r="G130"/>
  <c r="G131"/>
  <c r="G132"/>
  <c r="G133"/>
  <c r="G134"/>
  <c r="G135"/>
  <c r="G136"/>
  <c r="G137"/>
  <c r="F128"/>
  <c r="E128"/>
  <c r="F674"/>
  <c r="D509"/>
  <c r="F509"/>
  <c r="E509"/>
  <c r="I491"/>
  <c r="H491"/>
  <c r="G491"/>
  <c r="I469"/>
  <c r="I470"/>
  <c r="I471"/>
  <c r="I472"/>
  <c r="I473"/>
  <c r="H469"/>
  <c r="H470"/>
  <c r="H471"/>
  <c r="H472"/>
  <c r="H473"/>
  <c r="G469"/>
  <c r="G470"/>
  <c r="G471"/>
  <c r="G472"/>
  <c r="G473"/>
  <c r="D468"/>
  <c r="F468"/>
  <c r="E468"/>
  <c r="F466"/>
  <c r="E466"/>
  <c r="D466"/>
  <c r="E446"/>
  <c r="F446"/>
  <c r="D446"/>
  <c r="I448"/>
  <c r="H448"/>
  <c r="G448"/>
  <c r="I249"/>
  <c r="I250"/>
  <c r="H249"/>
  <c r="H250"/>
  <c r="G249"/>
  <c r="G250"/>
  <c r="I209"/>
  <c r="I210"/>
  <c r="I211"/>
  <c r="H209"/>
  <c r="H210"/>
  <c r="H211"/>
  <c r="G209"/>
  <c r="G210"/>
  <c r="G211"/>
  <c r="D208"/>
  <c r="F208"/>
  <c r="E208"/>
  <c r="F189"/>
  <c r="E189"/>
  <c r="D189"/>
  <c r="E206"/>
  <c r="D206"/>
  <c r="F206"/>
  <c r="F195"/>
  <c r="E195"/>
  <c r="D195"/>
  <c r="I201"/>
  <c r="I202"/>
  <c r="I203"/>
  <c r="I204"/>
  <c r="I205"/>
  <c r="H201"/>
  <c r="H202"/>
  <c r="H203"/>
  <c r="H204"/>
  <c r="H205"/>
  <c r="G198"/>
  <c r="G199"/>
  <c r="G200"/>
  <c r="G201"/>
  <c r="G202"/>
  <c r="G203"/>
  <c r="G204"/>
  <c r="G205"/>
  <c r="G17"/>
  <c r="G18"/>
  <c r="G19"/>
  <c r="G20"/>
  <c r="G21"/>
  <c r="G22"/>
  <c r="G23"/>
  <c r="G24"/>
  <c r="G25"/>
  <c r="G26"/>
  <c r="G27"/>
  <c r="G28"/>
  <c r="G29"/>
  <c r="G30"/>
  <c r="I248"/>
  <c r="H248"/>
  <c r="G248"/>
  <c r="G38"/>
  <c r="G39"/>
  <c r="G40"/>
  <c r="E674"/>
  <c r="E672" s="1"/>
  <c r="D674"/>
  <c r="D672" s="1"/>
  <c r="I669"/>
  <c r="I670"/>
  <c r="H669"/>
  <c r="H670"/>
  <c r="G669"/>
  <c r="G670"/>
  <c r="F668"/>
  <c r="E668"/>
  <c r="D668"/>
  <c r="I652"/>
  <c r="I653"/>
  <c r="I654"/>
  <c r="H652"/>
  <c r="H653"/>
  <c r="H654"/>
  <c r="G652"/>
  <c r="G653"/>
  <c r="G654"/>
  <c r="F627"/>
  <c r="E627"/>
  <c r="G208" l="1"/>
  <c r="H208"/>
  <c r="I208"/>
  <c r="G668"/>
  <c r="I668"/>
  <c r="H668"/>
  <c r="I559"/>
  <c r="H559"/>
  <c r="G559"/>
  <c r="F558"/>
  <c r="E558"/>
  <c r="D558"/>
  <c r="I536"/>
  <c r="I537"/>
  <c r="I538"/>
  <c r="H536"/>
  <c r="H537"/>
  <c r="H538"/>
  <c r="G536"/>
  <c r="G537"/>
  <c r="G538"/>
  <c r="H509"/>
  <c r="I520"/>
  <c r="H517"/>
  <c r="H518"/>
  <c r="H519"/>
  <c r="H520"/>
  <c r="G513"/>
  <c r="G514"/>
  <c r="G515"/>
  <c r="G516"/>
  <c r="G517"/>
  <c r="G518"/>
  <c r="G519"/>
  <c r="G520"/>
  <c r="G510"/>
  <c r="H510"/>
  <c r="I505"/>
  <c r="H505"/>
  <c r="G505"/>
  <c r="I475"/>
  <c r="I476"/>
  <c r="I477"/>
  <c r="I478"/>
  <c r="I479"/>
  <c r="I480"/>
  <c r="I481"/>
  <c r="I482"/>
  <c r="I483"/>
  <c r="I484"/>
  <c r="I485"/>
  <c r="H475"/>
  <c r="H476"/>
  <c r="H477"/>
  <c r="H478"/>
  <c r="H479"/>
  <c r="H480"/>
  <c r="H481"/>
  <c r="H482"/>
  <c r="H483"/>
  <c r="H484"/>
  <c r="H485"/>
  <c r="G475"/>
  <c r="G476"/>
  <c r="G477"/>
  <c r="G478"/>
  <c r="G479"/>
  <c r="G480"/>
  <c r="G481"/>
  <c r="G482"/>
  <c r="G483"/>
  <c r="G484"/>
  <c r="G485"/>
  <c r="F474"/>
  <c r="E474"/>
  <c r="D474"/>
  <c r="I467"/>
  <c r="H467"/>
  <c r="G467"/>
  <c r="I466"/>
  <c r="I463"/>
  <c r="I464"/>
  <c r="I465"/>
  <c r="H463"/>
  <c r="H464"/>
  <c r="H465"/>
  <c r="G463"/>
  <c r="G464"/>
  <c r="G465"/>
  <c r="F462"/>
  <c r="E462"/>
  <c r="D462"/>
  <c r="I455"/>
  <c r="H455"/>
  <c r="G455"/>
  <c r="F454"/>
  <c r="E454"/>
  <c r="D454"/>
  <c r="I447"/>
  <c r="H447"/>
  <c r="G447"/>
  <c r="D443"/>
  <c r="E443"/>
  <c r="F443"/>
  <c r="I422"/>
  <c r="I423"/>
  <c r="I424"/>
  <c r="I425"/>
  <c r="H422"/>
  <c r="H423"/>
  <c r="H424"/>
  <c r="H425"/>
  <c r="G422"/>
  <c r="G423"/>
  <c r="G424"/>
  <c r="G425"/>
  <c r="I393"/>
  <c r="I394"/>
  <c r="I395"/>
  <c r="I396"/>
  <c r="H393"/>
  <c r="H394"/>
  <c r="H395"/>
  <c r="H396"/>
  <c r="G393"/>
  <c r="G394"/>
  <c r="G395"/>
  <c r="G396"/>
  <c r="I346"/>
  <c r="I347"/>
  <c r="I348"/>
  <c r="I349"/>
  <c r="I350"/>
  <c r="I351"/>
  <c r="I352"/>
  <c r="I353"/>
  <c r="I354"/>
  <c r="I355"/>
  <c r="I356"/>
  <c r="I357"/>
  <c r="H346"/>
  <c r="H347"/>
  <c r="H348"/>
  <c r="H349"/>
  <c r="H350"/>
  <c r="H351"/>
  <c r="H352"/>
  <c r="H353"/>
  <c r="H354"/>
  <c r="H355"/>
  <c r="H356"/>
  <c r="H357"/>
  <c r="G345"/>
  <c r="G346"/>
  <c r="G347"/>
  <c r="G348"/>
  <c r="G349"/>
  <c r="G350"/>
  <c r="G351"/>
  <c r="G352"/>
  <c r="G353"/>
  <c r="G354"/>
  <c r="G355"/>
  <c r="G356"/>
  <c r="G357"/>
  <c r="I289"/>
  <c r="I290"/>
  <c r="H289"/>
  <c r="H290"/>
  <c r="G289"/>
  <c r="G290"/>
  <c r="I252"/>
  <c r="I253"/>
  <c r="H252"/>
  <c r="H253"/>
  <c r="G252"/>
  <c r="G253"/>
  <c r="F251"/>
  <c r="E251"/>
  <c r="D251"/>
  <c r="F215"/>
  <c r="I233"/>
  <c r="I234"/>
  <c r="I235"/>
  <c r="I236"/>
  <c r="I237"/>
  <c r="I238"/>
  <c r="H233"/>
  <c r="H234"/>
  <c r="H235"/>
  <c r="H236"/>
  <c r="H237"/>
  <c r="H238"/>
  <c r="G233"/>
  <c r="G234"/>
  <c r="G235"/>
  <c r="G236"/>
  <c r="G237"/>
  <c r="G238"/>
  <c r="D215"/>
  <c r="I206"/>
  <c r="I207"/>
  <c r="H206"/>
  <c r="H207"/>
  <c r="G207"/>
  <c r="G206"/>
  <c r="F138"/>
  <c r="G128"/>
  <c r="I163"/>
  <c r="I164"/>
  <c r="H163"/>
  <c r="H164"/>
  <c r="G163"/>
  <c r="G164"/>
  <c r="I140"/>
  <c r="I141"/>
  <c r="I142"/>
  <c r="I143"/>
  <c r="H140"/>
  <c r="H141"/>
  <c r="H142"/>
  <c r="H143"/>
  <c r="G140"/>
  <c r="G141"/>
  <c r="G142"/>
  <c r="G143"/>
  <c r="G144"/>
  <c r="G145"/>
  <c r="G146"/>
  <c r="I62"/>
  <c r="H62"/>
  <c r="G62"/>
  <c r="I113"/>
  <c r="I114"/>
  <c r="I115"/>
  <c r="I116"/>
  <c r="I117"/>
  <c r="I118"/>
  <c r="I119"/>
  <c r="I120"/>
  <c r="I121"/>
  <c r="I122"/>
  <c r="I123"/>
  <c r="H113"/>
  <c r="H114"/>
  <c r="H115"/>
  <c r="H116"/>
  <c r="H117"/>
  <c r="H118"/>
  <c r="H119"/>
  <c r="H120"/>
  <c r="H121"/>
  <c r="H122"/>
  <c r="H123"/>
  <c r="G113"/>
  <c r="G114"/>
  <c r="G115"/>
  <c r="G116"/>
  <c r="G117"/>
  <c r="G118"/>
  <c r="G119"/>
  <c r="G120"/>
  <c r="G121"/>
  <c r="G122"/>
  <c r="G123"/>
  <c r="I99"/>
  <c r="I100"/>
  <c r="H99"/>
  <c r="H100"/>
  <c r="G99"/>
  <c r="G100"/>
  <c r="D41"/>
  <c r="I64"/>
  <c r="I65"/>
  <c r="I66"/>
  <c r="I67"/>
  <c r="I68"/>
  <c r="I69"/>
  <c r="I70"/>
  <c r="I71"/>
  <c r="I72"/>
  <c r="H64"/>
  <c r="H65"/>
  <c r="H66"/>
  <c r="H67"/>
  <c r="H68"/>
  <c r="H69"/>
  <c r="H70"/>
  <c r="H71"/>
  <c r="H72"/>
  <c r="H73"/>
  <c r="G64"/>
  <c r="G65"/>
  <c r="G66"/>
  <c r="G67"/>
  <c r="G68"/>
  <c r="G69"/>
  <c r="G70"/>
  <c r="G71"/>
  <c r="G72"/>
  <c r="G73"/>
  <c r="I39"/>
  <c r="I40"/>
  <c r="H39"/>
  <c r="H40"/>
  <c r="I25"/>
  <c r="I26"/>
  <c r="H25"/>
  <c r="H26"/>
  <c r="G509" l="1"/>
  <c r="I509"/>
  <c r="I462"/>
  <c r="G462"/>
  <c r="G466"/>
  <c r="H466"/>
  <c r="H462"/>
  <c r="G446"/>
  <c r="I454"/>
  <c r="H454"/>
  <c r="G454"/>
  <c r="I446"/>
  <c r="G443"/>
  <c r="H443"/>
  <c r="H446"/>
  <c r="I443"/>
  <c r="G251"/>
  <c r="H251"/>
  <c r="I251"/>
  <c r="I676"/>
  <c r="I677"/>
  <c r="H676"/>
  <c r="H677"/>
  <c r="G676"/>
  <c r="G677"/>
  <c r="I675"/>
  <c r="H675"/>
  <c r="G675"/>
  <c r="F672"/>
  <c r="I569"/>
  <c r="I570"/>
  <c r="I571"/>
  <c r="H569"/>
  <c r="H570"/>
  <c r="H571"/>
  <c r="I510"/>
  <c r="I503"/>
  <c r="I504"/>
  <c r="H503"/>
  <c r="H504"/>
  <c r="G503"/>
  <c r="G504"/>
  <c r="I445"/>
  <c r="H445"/>
  <c r="G445"/>
  <c r="I444"/>
  <c r="H444"/>
  <c r="G444"/>
  <c r="I409"/>
  <c r="I410"/>
  <c r="I411"/>
  <c r="I412"/>
  <c r="I413"/>
  <c r="I414"/>
  <c r="I415"/>
  <c r="H409"/>
  <c r="H410"/>
  <c r="H411"/>
  <c r="H412"/>
  <c r="H413"/>
  <c r="H414"/>
  <c r="H415"/>
  <c r="G409"/>
  <c r="G410"/>
  <c r="G411"/>
  <c r="G412"/>
  <c r="G413"/>
  <c r="G414"/>
  <c r="G415"/>
  <c r="G674" l="1"/>
  <c r="H674"/>
  <c r="G672"/>
  <c r="H672"/>
  <c r="I674"/>
  <c r="I672"/>
  <c r="I388"/>
  <c r="I389"/>
  <c r="I390"/>
  <c r="I391"/>
  <c r="I392"/>
  <c r="H388"/>
  <c r="H389"/>
  <c r="H390"/>
  <c r="H391"/>
  <c r="H392"/>
  <c r="G388"/>
  <c r="G389"/>
  <c r="G390"/>
  <c r="G391"/>
  <c r="G392"/>
  <c r="I191"/>
  <c r="I192"/>
  <c r="I193"/>
  <c r="I194"/>
  <c r="H191"/>
  <c r="H192"/>
  <c r="H193"/>
  <c r="H194"/>
  <c r="G191"/>
  <c r="G192"/>
  <c r="G193"/>
  <c r="G194"/>
  <c r="I189"/>
  <c r="H189"/>
  <c r="G189"/>
  <c r="I186"/>
  <c r="I187"/>
  <c r="I188"/>
  <c r="H186"/>
  <c r="H187"/>
  <c r="H188"/>
  <c r="G186"/>
  <c r="G187"/>
  <c r="G188"/>
  <c r="G196"/>
  <c r="I53"/>
  <c r="I54"/>
  <c r="I55"/>
  <c r="H53"/>
  <c r="H54"/>
  <c r="H55"/>
  <c r="G53"/>
  <c r="G54"/>
  <c r="G55"/>
  <c r="I51"/>
  <c r="I52"/>
  <c r="H51"/>
  <c r="H52"/>
  <c r="G51"/>
  <c r="G52"/>
  <c r="F147" l="1"/>
  <c r="E147"/>
  <c r="D147"/>
  <c r="G139"/>
  <c r="I165"/>
  <c r="I166"/>
  <c r="H165"/>
  <c r="H166"/>
  <c r="G165"/>
  <c r="G166"/>
  <c r="H149"/>
  <c r="H150"/>
  <c r="H151"/>
  <c r="H152"/>
  <c r="H153"/>
  <c r="H154"/>
  <c r="H155"/>
  <c r="H156"/>
  <c r="H157"/>
  <c r="H158"/>
  <c r="H148"/>
  <c r="G149"/>
  <c r="G150"/>
  <c r="G151"/>
  <c r="G152"/>
  <c r="G153"/>
  <c r="G154"/>
  <c r="G155"/>
  <c r="G156"/>
  <c r="G157"/>
  <c r="G158"/>
  <c r="G148"/>
  <c r="H139"/>
  <c r="G217"/>
  <c r="H217"/>
  <c r="I217"/>
  <c r="I335"/>
  <c r="I336"/>
  <c r="I337"/>
  <c r="I338"/>
  <c r="I339"/>
  <c r="I340"/>
  <c r="I341"/>
  <c r="I342"/>
  <c r="H335"/>
  <c r="H336"/>
  <c r="H337"/>
  <c r="H338"/>
  <c r="H339"/>
  <c r="H340"/>
  <c r="H341"/>
  <c r="H342"/>
  <c r="G335"/>
  <c r="G336"/>
  <c r="G337"/>
  <c r="G338"/>
  <c r="G339"/>
  <c r="G340"/>
  <c r="G341"/>
  <c r="G342"/>
  <c r="I556"/>
  <c r="I557"/>
  <c r="H556"/>
  <c r="H557"/>
  <c r="F657"/>
  <c r="E657"/>
  <c r="E343"/>
  <c r="F343"/>
  <c r="D343"/>
  <c r="I345"/>
  <c r="H345"/>
  <c r="I344"/>
  <c r="H344"/>
  <c r="G344"/>
  <c r="I323"/>
  <c r="I324"/>
  <c r="I325"/>
  <c r="I326"/>
  <c r="I327"/>
  <c r="I328"/>
  <c r="I329"/>
  <c r="I330"/>
  <c r="H323"/>
  <c r="H324"/>
  <c r="H325"/>
  <c r="H326"/>
  <c r="H327"/>
  <c r="H328"/>
  <c r="H329"/>
  <c r="H330"/>
  <c r="G323"/>
  <c r="G324"/>
  <c r="G325"/>
  <c r="G326"/>
  <c r="G327"/>
  <c r="G328"/>
  <c r="G329"/>
  <c r="G330"/>
  <c r="I265"/>
  <c r="I266"/>
  <c r="I267"/>
  <c r="I268"/>
  <c r="I269"/>
  <c r="I270"/>
  <c r="I271"/>
  <c r="I272"/>
  <c r="I273"/>
  <c r="I274"/>
  <c r="I275"/>
  <c r="I276"/>
  <c r="I277"/>
  <c r="I278"/>
  <c r="I279"/>
  <c r="I280"/>
  <c r="I281"/>
  <c r="I282"/>
  <c r="I283"/>
  <c r="I284"/>
  <c r="I285"/>
  <c r="I286"/>
  <c r="I287"/>
  <c r="I288"/>
  <c r="H265"/>
  <c r="H266"/>
  <c r="H267"/>
  <c r="H268"/>
  <c r="H269"/>
  <c r="H270"/>
  <c r="H271"/>
  <c r="H272"/>
  <c r="H273"/>
  <c r="H274"/>
  <c r="H275"/>
  <c r="H276"/>
  <c r="H277"/>
  <c r="H278"/>
  <c r="H279"/>
  <c r="H280"/>
  <c r="H281"/>
  <c r="H282"/>
  <c r="H283"/>
  <c r="H284"/>
  <c r="H285"/>
  <c r="H286"/>
  <c r="H287"/>
  <c r="H288"/>
  <c r="G265"/>
  <c r="G266"/>
  <c r="G267"/>
  <c r="G268"/>
  <c r="G269"/>
  <c r="G270"/>
  <c r="G271"/>
  <c r="G272"/>
  <c r="G273"/>
  <c r="G274"/>
  <c r="G275"/>
  <c r="G276"/>
  <c r="G277"/>
  <c r="G278"/>
  <c r="G279"/>
  <c r="G280"/>
  <c r="G281"/>
  <c r="G282"/>
  <c r="G283"/>
  <c r="G284"/>
  <c r="G285"/>
  <c r="G286"/>
  <c r="G287"/>
  <c r="G288"/>
  <c r="I199"/>
  <c r="I200"/>
  <c r="H199"/>
  <c r="H200"/>
  <c r="E170"/>
  <c r="E168" s="1"/>
  <c r="F170"/>
  <c r="F168" s="1"/>
  <c r="D170"/>
  <c r="D168" s="1"/>
  <c r="I183"/>
  <c r="I184"/>
  <c r="I185"/>
  <c r="H183"/>
  <c r="H184"/>
  <c r="H185"/>
  <c r="G183"/>
  <c r="G184"/>
  <c r="G185"/>
  <c r="G629"/>
  <c r="G630"/>
  <c r="G628"/>
  <c r="I584"/>
  <c r="I585"/>
  <c r="I586"/>
  <c r="I587"/>
  <c r="I588"/>
  <c r="I589"/>
  <c r="I590"/>
  <c r="I591"/>
  <c r="I592"/>
  <c r="I593"/>
  <c r="I594"/>
  <c r="I595"/>
  <c r="I596"/>
  <c r="I597"/>
  <c r="I598"/>
  <c r="I599"/>
  <c r="I600"/>
  <c r="I601"/>
  <c r="I602"/>
  <c r="I603"/>
  <c r="I604"/>
  <c r="I605"/>
  <c r="I606"/>
  <c r="I607"/>
  <c r="I608"/>
  <c r="I609"/>
  <c r="H584"/>
  <c r="H585"/>
  <c r="H586"/>
  <c r="H587"/>
  <c r="H588"/>
  <c r="H589"/>
  <c r="H590"/>
  <c r="H591"/>
  <c r="H592"/>
  <c r="H593"/>
  <c r="H594"/>
  <c r="H595"/>
  <c r="H596"/>
  <c r="H597"/>
  <c r="H598"/>
  <c r="H599"/>
  <c r="H600"/>
  <c r="H601"/>
  <c r="H602"/>
  <c r="H603"/>
  <c r="H604"/>
  <c r="H605"/>
  <c r="H606"/>
  <c r="H607"/>
  <c r="H608"/>
  <c r="H609"/>
  <c r="H610"/>
  <c r="H611"/>
  <c r="H612"/>
  <c r="H613"/>
  <c r="H614"/>
  <c r="G584"/>
  <c r="G585"/>
  <c r="G586"/>
  <c r="G587"/>
  <c r="G588"/>
  <c r="G589"/>
  <c r="G590"/>
  <c r="G591"/>
  <c r="G592"/>
  <c r="G593"/>
  <c r="G594"/>
  <c r="G595"/>
  <c r="G596"/>
  <c r="G597"/>
  <c r="G598"/>
  <c r="G599"/>
  <c r="G600"/>
  <c r="G601"/>
  <c r="G602"/>
  <c r="G603"/>
  <c r="G604"/>
  <c r="G605"/>
  <c r="G606"/>
  <c r="G607"/>
  <c r="G608"/>
  <c r="G609"/>
  <c r="F563"/>
  <c r="F540" s="1"/>
  <c r="E563"/>
  <c r="E542"/>
  <c r="F542"/>
  <c r="D542"/>
  <c r="H550"/>
  <c r="H551"/>
  <c r="I551"/>
  <c r="I552"/>
  <c r="I553"/>
  <c r="I554"/>
  <c r="I555"/>
  <c r="H552"/>
  <c r="H553"/>
  <c r="H554"/>
  <c r="H555"/>
  <c r="G554"/>
  <c r="G555"/>
  <c r="G550"/>
  <c r="G551"/>
  <c r="G552"/>
  <c r="G553"/>
  <c r="I547"/>
  <c r="H547"/>
  <c r="G547"/>
  <c r="E524"/>
  <c r="F524"/>
  <c r="D524"/>
  <c r="I526"/>
  <c r="I527"/>
  <c r="I528"/>
  <c r="I529"/>
  <c r="H526"/>
  <c r="H527"/>
  <c r="H528"/>
  <c r="H529"/>
  <c r="H530"/>
  <c r="G526"/>
  <c r="G527"/>
  <c r="G528"/>
  <c r="G529"/>
  <c r="G530"/>
  <c r="E511"/>
  <c r="F511"/>
  <c r="F507" s="1"/>
  <c r="D511"/>
  <c r="D507" s="1"/>
  <c r="F493"/>
  <c r="E493"/>
  <c r="D493"/>
  <c r="E486"/>
  <c r="F486"/>
  <c r="D486"/>
  <c r="I487"/>
  <c r="I488"/>
  <c r="I489"/>
  <c r="I490"/>
  <c r="H487"/>
  <c r="H488"/>
  <c r="H489"/>
  <c r="H490"/>
  <c r="H492"/>
  <c r="G487"/>
  <c r="G488"/>
  <c r="G489"/>
  <c r="G490"/>
  <c r="G492"/>
  <c r="E456"/>
  <c r="F456"/>
  <c r="D456"/>
  <c r="I457"/>
  <c r="H457"/>
  <c r="F460" l="1"/>
  <c r="D460"/>
  <c r="E460"/>
  <c r="E507"/>
  <c r="G511"/>
  <c r="G168"/>
  <c r="H168"/>
  <c r="G456"/>
  <c r="G195"/>
  <c r="F126"/>
  <c r="G147"/>
  <c r="H147"/>
  <c r="H343"/>
  <c r="G343"/>
  <c r="G457"/>
  <c r="E429"/>
  <c r="E427" s="1"/>
  <c r="F429"/>
  <c r="F427" s="1"/>
  <c r="D429"/>
  <c r="D427" s="1"/>
  <c r="E416"/>
  <c r="F416"/>
  <c r="D416"/>
  <c r="F397"/>
  <c r="E397"/>
  <c r="D397"/>
  <c r="I404"/>
  <c r="I405"/>
  <c r="H404"/>
  <c r="H405"/>
  <c r="G404"/>
  <c r="G405"/>
  <c r="I399"/>
  <c r="H399"/>
  <c r="G399"/>
  <c r="G460" l="1"/>
  <c r="F362"/>
  <c r="F360" s="1"/>
  <c r="E362"/>
  <c r="E360" s="1"/>
  <c r="D362"/>
  <c r="D360" s="1"/>
  <c r="G386"/>
  <c r="H386"/>
  <c r="I386"/>
  <c r="I373"/>
  <c r="I374"/>
  <c r="H373"/>
  <c r="H374"/>
  <c r="G373"/>
  <c r="G374"/>
  <c r="I368"/>
  <c r="I369"/>
  <c r="I370"/>
  <c r="I371"/>
  <c r="I372"/>
  <c r="H368"/>
  <c r="H369"/>
  <c r="H370"/>
  <c r="H371"/>
  <c r="H372"/>
  <c r="G368"/>
  <c r="G369"/>
  <c r="G370"/>
  <c r="G371"/>
  <c r="G372"/>
  <c r="I367"/>
  <c r="H367"/>
  <c r="G367"/>
  <c r="E215"/>
  <c r="I218"/>
  <c r="I219"/>
  <c r="D138" l="1"/>
  <c r="D126" s="1"/>
  <c r="I149"/>
  <c r="I150"/>
  <c r="E138"/>
  <c r="E126" s="1"/>
  <c r="G126" s="1"/>
  <c r="I144"/>
  <c r="I145"/>
  <c r="I146"/>
  <c r="H144"/>
  <c r="H145"/>
  <c r="H146"/>
  <c r="H126" l="1"/>
  <c r="I126"/>
  <c r="E56"/>
  <c r="H111"/>
  <c r="G112"/>
  <c r="G109"/>
  <c r="G110"/>
  <c r="G111"/>
  <c r="H109"/>
  <c r="H110"/>
  <c r="H112"/>
  <c r="I108"/>
  <c r="I109"/>
  <c r="I110"/>
  <c r="I111"/>
  <c r="I112"/>
  <c r="H108"/>
  <c r="G108"/>
  <c r="G107"/>
  <c r="H107"/>
  <c r="I107"/>
  <c r="G106"/>
  <c r="H106"/>
  <c r="I106"/>
  <c r="G105"/>
  <c r="H105"/>
  <c r="I105"/>
  <c r="I104"/>
  <c r="H104"/>
  <c r="G104"/>
  <c r="F56"/>
  <c r="D56"/>
  <c r="I88"/>
  <c r="G86"/>
  <c r="H86"/>
  <c r="I86"/>
  <c r="G85"/>
  <c r="H85"/>
  <c r="I85"/>
  <c r="G84"/>
  <c r="H84"/>
  <c r="I84"/>
  <c r="G83"/>
  <c r="H83"/>
  <c r="I83"/>
  <c r="G82"/>
  <c r="H82"/>
  <c r="I82"/>
  <c r="G81"/>
  <c r="H81"/>
  <c r="G79"/>
  <c r="H79"/>
  <c r="G78"/>
  <c r="H78"/>
  <c r="I78"/>
  <c r="G77"/>
  <c r="H77"/>
  <c r="I77"/>
  <c r="I74" l="1"/>
  <c r="I75"/>
  <c r="I76"/>
  <c r="H74"/>
  <c r="H75"/>
  <c r="H76"/>
  <c r="G74"/>
  <c r="G75"/>
  <c r="G76"/>
  <c r="I57"/>
  <c r="H57"/>
  <c r="G57"/>
  <c r="I46"/>
  <c r="I47"/>
  <c r="H46"/>
  <c r="H47"/>
  <c r="G46"/>
  <c r="G47"/>
  <c r="F15"/>
  <c r="E15"/>
  <c r="D15"/>
  <c r="I30"/>
  <c r="H30"/>
  <c r="I27"/>
  <c r="H27"/>
  <c r="I16"/>
  <c r="H16"/>
  <c r="G16"/>
  <c r="I19"/>
  <c r="I18"/>
  <c r="H19"/>
  <c r="H18"/>
  <c r="H17"/>
  <c r="I17"/>
  <c r="E575"/>
  <c r="H365"/>
  <c r="H366"/>
  <c r="H364"/>
  <c r="G363"/>
  <c r="G364"/>
  <c r="G365"/>
  <c r="G366"/>
  <c r="I364"/>
  <c r="I365"/>
  <c r="I221"/>
  <c r="I220"/>
  <c r="I568"/>
  <c r="I567"/>
  <c r="I566"/>
  <c r="I565"/>
  <c r="I564"/>
  <c r="H568"/>
  <c r="H567"/>
  <c r="H566"/>
  <c r="H565"/>
  <c r="H564"/>
  <c r="I543"/>
  <c r="D563"/>
  <c r="G549"/>
  <c r="G548"/>
  <c r="I550"/>
  <c r="H549"/>
  <c r="I549"/>
  <c r="G15" l="1"/>
  <c r="H15"/>
  <c r="G498"/>
  <c r="H498"/>
  <c r="I498"/>
  <c r="G497"/>
  <c r="H497"/>
  <c r="I497"/>
  <c r="G496"/>
  <c r="H496"/>
  <c r="I496"/>
  <c r="I517"/>
  <c r="I343" l="1"/>
  <c r="D657"/>
  <c r="H630"/>
  <c r="I630"/>
  <c r="H629"/>
  <c r="I629"/>
  <c r="H628"/>
  <c r="I628"/>
  <c r="D631"/>
  <c r="E631"/>
  <c r="F631"/>
  <c r="G632"/>
  <c r="H632"/>
  <c r="I632"/>
  <c r="D575"/>
  <c r="G626"/>
  <c r="H626"/>
  <c r="I626"/>
  <c r="G625"/>
  <c r="H625"/>
  <c r="I625"/>
  <c r="G624"/>
  <c r="H624"/>
  <c r="I624"/>
  <c r="G623"/>
  <c r="H623"/>
  <c r="I623"/>
  <c r="G622"/>
  <c r="H622"/>
  <c r="I622"/>
  <c r="I530"/>
  <c r="G532"/>
  <c r="H532"/>
  <c r="I532"/>
  <c r="G407"/>
  <c r="H407"/>
  <c r="I407"/>
  <c r="G403"/>
  <c r="H403"/>
  <c r="I403"/>
  <c r="G402"/>
  <c r="H402"/>
  <c r="I402"/>
  <c r="G401"/>
  <c r="H401"/>
  <c r="I401"/>
  <c r="G387"/>
  <c r="H387"/>
  <c r="I387"/>
  <c r="G385"/>
  <c r="H385"/>
  <c r="I385"/>
  <c r="G384"/>
  <c r="H384"/>
  <c r="I384"/>
  <c r="G383"/>
  <c r="H383"/>
  <c r="I383"/>
  <c r="G382"/>
  <c r="H382"/>
  <c r="I382"/>
  <c r="G381"/>
  <c r="H381"/>
  <c r="I381"/>
  <c r="G380"/>
  <c r="H380"/>
  <c r="I380"/>
  <c r="G379"/>
  <c r="H379"/>
  <c r="I379"/>
  <c r="G378"/>
  <c r="H378"/>
  <c r="I378"/>
  <c r="G377"/>
  <c r="H377"/>
  <c r="I377"/>
  <c r="G376"/>
  <c r="H376"/>
  <c r="I376"/>
  <c r="G375"/>
  <c r="H375"/>
  <c r="I375"/>
  <c r="G242"/>
  <c r="H242"/>
  <c r="I242"/>
  <c r="D239"/>
  <c r="D213" s="1"/>
  <c r="G232"/>
  <c r="G231"/>
  <c r="G230"/>
  <c r="G229"/>
  <c r="G216"/>
  <c r="I216"/>
  <c r="H216"/>
  <c r="G97"/>
  <c r="H97"/>
  <c r="I97"/>
  <c r="H88"/>
  <c r="G88"/>
  <c r="I631" l="1"/>
  <c r="H631"/>
  <c r="G631"/>
  <c r="I81" l="1"/>
  <c r="G80"/>
  <c r="H80"/>
  <c r="I80"/>
  <c r="H21" l="1"/>
  <c r="F655"/>
  <c r="E655"/>
  <c r="E573" s="1"/>
  <c r="D655"/>
  <c r="I657"/>
  <c r="F575"/>
  <c r="G562"/>
  <c r="H562"/>
  <c r="I562"/>
  <c r="F522"/>
  <c r="E522"/>
  <c r="D522"/>
  <c r="G535"/>
  <c r="H535"/>
  <c r="I535"/>
  <c r="G534"/>
  <c r="H534"/>
  <c r="I534"/>
  <c r="G533"/>
  <c r="H533"/>
  <c r="I533"/>
  <c r="G531"/>
  <c r="H531"/>
  <c r="I531"/>
  <c r="I519"/>
  <c r="I518"/>
  <c r="H416"/>
  <c r="G421"/>
  <c r="H421"/>
  <c r="I421"/>
  <c r="G420"/>
  <c r="H420"/>
  <c r="I420"/>
  <c r="G419"/>
  <c r="H419"/>
  <c r="I419"/>
  <c r="G418"/>
  <c r="H418"/>
  <c r="I418"/>
  <c r="I417"/>
  <c r="H417"/>
  <c r="G417"/>
  <c r="G398"/>
  <c r="H398"/>
  <c r="I398"/>
  <c r="G400"/>
  <c r="H400"/>
  <c r="I400"/>
  <c r="H232"/>
  <c r="I232"/>
  <c r="H231"/>
  <c r="I231"/>
  <c r="G50"/>
  <c r="H50"/>
  <c r="I50"/>
  <c r="G33"/>
  <c r="H33"/>
  <c r="I33"/>
  <c r="G32"/>
  <c r="H32"/>
  <c r="I32"/>
  <c r="G31"/>
  <c r="H31"/>
  <c r="I31"/>
  <c r="G34"/>
  <c r="H34"/>
  <c r="I34"/>
  <c r="H22"/>
  <c r="I22"/>
  <c r="H23"/>
  <c r="I23"/>
  <c r="H24"/>
  <c r="I24"/>
  <c r="I658"/>
  <c r="H658"/>
  <c r="G658"/>
  <c r="H657"/>
  <c r="G657"/>
  <c r="D627"/>
  <c r="G610"/>
  <c r="I610"/>
  <c r="G611"/>
  <c r="I611"/>
  <c r="G612"/>
  <c r="I612"/>
  <c r="G613"/>
  <c r="I613"/>
  <c r="G614"/>
  <c r="I614"/>
  <c r="G615"/>
  <c r="H615"/>
  <c r="I615"/>
  <c r="G616"/>
  <c r="H616"/>
  <c r="I616"/>
  <c r="G617"/>
  <c r="H617"/>
  <c r="I617"/>
  <c r="G618"/>
  <c r="H618"/>
  <c r="I618"/>
  <c r="G619"/>
  <c r="H619"/>
  <c r="I619"/>
  <c r="G620"/>
  <c r="H620"/>
  <c r="I620"/>
  <c r="G621"/>
  <c r="H621"/>
  <c r="I621"/>
  <c r="G546"/>
  <c r="H546"/>
  <c r="I546"/>
  <c r="H548"/>
  <c r="I548"/>
  <c r="H513"/>
  <c r="I513"/>
  <c r="H514"/>
  <c r="I514"/>
  <c r="H515"/>
  <c r="I515"/>
  <c r="H516"/>
  <c r="I516"/>
  <c r="G495"/>
  <c r="H495"/>
  <c r="I495"/>
  <c r="G499"/>
  <c r="H499"/>
  <c r="I499"/>
  <c r="G500"/>
  <c r="H500"/>
  <c r="I500"/>
  <c r="G501"/>
  <c r="H501"/>
  <c r="I501"/>
  <c r="G502"/>
  <c r="H502"/>
  <c r="I502"/>
  <c r="G434"/>
  <c r="H434"/>
  <c r="I434"/>
  <c r="G435"/>
  <c r="H435"/>
  <c r="I435"/>
  <c r="G436"/>
  <c r="H436"/>
  <c r="I436"/>
  <c r="G437"/>
  <c r="H437"/>
  <c r="I437"/>
  <c r="G438"/>
  <c r="H438"/>
  <c r="I438"/>
  <c r="G439"/>
  <c r="H439"/>
  <c r="I439"/>
  <c r="G440"/>
  <c r="H440"/>
  <c r="I440"/>
  <c r="G441"/>
  <c r="H441"/>
  <c r="I441"/>
  <c r="G442"/>
  <c r="H442"/>
  <c r="I442"/>
  <c r="G406"/>
  <c r="H406"/>
  <c r="I406"/>
  <c r="G408"/>
  <c r="H408"/>
  <c r="I408"/>
  <c r="D331"/>
  <c r="G333"/>
  <c r="H333"/>
  <c r="I333"/>
  <c r="G334"/>
  <c r="H334"/>
  <c r="I334"/>
  <c r="G294"/>
  <c r="G300"/>
  <c r="H300"/>
  <c r="I300"/>
  <c r="G301"/>
  <c r="H301"/>
  <c r="I301"/>
  <c r="G302"/>
  <c r="H302"/>
  <c r="I302"/>
  <c r="G303"/>
  <c r="H303"/>
  <c r="I303"/>
  <c r="G304"/>
  <c r="H304"/>
  <c r="I304"/>
  <c r="G305"/>
  <c r="H305"/>
  <c r="I305"/>
  <c r="G306"/>
  <c r="H306"/>
  <c r="I306"/>
  <c r="G307"/>
  <c r="H307"/>
  <c r="I307"/>
  <c r="G308"/>
  <c r="H308"/>
  <c r="I308"/>
  <c r="G309"/>
  <c r="H309"/>
  <c r="I309"/>
  <c r="G310"/>
  <c r="H310"/>
  <c r="I310"/>
  <c r="G311"/>
  <c r="H311"/>
  <c r="I311"/>
  <c r="G312"/>
  <c r="H312"/>
  <c r="I312"/>
  <c r="G313"/>
  <c r="H313"/>
  <c r="I313"/>
  <c r="G314"/>
  <c r="H314"/>
  <c r="I314"/>
  <c r="G315"/>
  <c r="H315"/>
  <c r="I315"/>
  <c r="G316"/>
  <c r="H316"/>
  <c r="I316"/>
  <c r="G317"/>
  <c r="H317"/>
  <c r="I317"/>
  <c r="G318"/>
  <c r="H318"/>
  <c r="I318"/>
  <c r="G319"/>
  <c r="H319"/>
  <c r="I319"/>
  <c r="G320"/>
  <c r="H320"/>
  <c r="I320"/>
  <c r="G321"/>
  <c r="H321"/>
  <c r="I321"/>
  <c r="G322"/>
  <c r="H322"/>
  <c r="I322"/>
  <c r="G222"/>
  <c r="I222"/>
  <c r="G223"/>
  <c r="H223"/>
  <c r="I223"/>
  <c r="G224"/>
  <c r="H224"/>
  <c r="I224"/>
  <c r="G225"/>
  <c r="H225"/>
  <c r="I225"/>
  <c r="G226"/>
  <c r="H226"/>
  <c r="I226"/>
  <c r="G227"/>
  <c r="H227"/>
  <c r="I227"/>
  <c r="G228"/>
  <c r="H228"/>
  <c r="I228"/>
  <c r="H229"/>
  <c r="I229"/>
  <c r="H230"/>
  <c r="I230"/>
  <c r="G180"/>
  <c r="H180"/>
  <c r="I180"/>
  <c r="G181"/>
  <c r="H181"/>
  <c r="I181"/>
  <c r="G182"/>
  <c r="H182"/>
  <c r="I182"/>
  <c r="I151"/>
  <c r="I152"/>
  <c r="I153"/>
  <c r="I154"/>
  <c r="I155"/>
  <c r="I156"/>
  <c r="I157"/>
  <c r="I148"/>
  <c r="I158"/>
  <c r="G124"/>
  <c r="H124"/>
  <c r="I124"/>
  <c r="G98"/>
  <c r="H98"/>
  <c r="I98"/>
  <c r="G96"/>
  <c r="H96"/>
  <c r="I96"/>
  <c r="G95"/>
  <c r="H95"/>
  <c r="I95"/>
  <c r="G94"/>
  <c r="H94"/>
  <c r="I94"/>
  <c r="G93"/>
  <c r="H93"/>
  <c r="I93"/>
  <c r="G92"/>
  <c r="H92"/>
  <c r="I92"/>
  <c r="G91"/>
  <c r="H91"/>
  <c r="I91"/>
  <c r="I79"/>
  <c r="G87"/>
  <c r="H87"/>
  <c r="I87"/>
  <c r="G89"/>
  <c r="H89"/>
  <c r="I89"/>
  <c r="G90"/>
  <c r="H90"/>
  <c r="I90"/>
  <c r="D37"/>
  <c r="E37"/>
  <c r="F37"/>
  <c r="I656"/>
  <c r="H656"/>
  <c r="G656"/>
  <c r="I651"/>
  <c r="H651"/>
  <c r="G651"/>
  <c r="I650"/>
  <c r="H650"/>
  <c r="G650"/>
  <c r="I649"/>
  <c r="H649"/>
  <c r="G649"/>
  <c r="I648"/>
  <c r="H648"/>
  <c r="G648"/>
  <c r="I647"/>
  <c r="H647"/>
  <c r="G647"/>
  <c r="I646"/>
  <c r="H646"/>
  <c r="G646"/>
  <c r="I645"/>
  <c r="H645"/>
  <c r="G645"/>
  <c r="I644"/>
  <c r="H644"/>
  <c r="G644"/>
  <c r="I643"/>
  <c r="H643"/>
  <c r="G643"/>
  <c r="I642"/>
  <c r="H642"/>
  <c r="G642"/>
  <c r="I641"/>
  <c r="H641"/>
  <c r="G641"/>
  <c r="I640"/>
  <c r="H640"/>
  <c r="G640"/>
  <c r="I639"/>
  <c r="H639"/>
  <c r="G639"/>
  <c r="I638"/>
  <c r="H638"/>
  <c r="G638"/>
  <c r="I637"/>
  <c r="H637"/>
  <c r="G637"/>
  <c r="I636"/>
  <c r="H636"/>
  <c r="G636"/>
  <c r="I635"/>
  <c r="H635"/>
  <c r="G635"/>
  <c r="I634"/>
  <c r="H634"/>
  <c r="G634"/>
  <c r="I633"/>
  <c r="H633"/>
  <c r="G633"/>
  <c r="I583"/>
  <c r="H583"/>
  <c r="G583"/>
  <c r="I582"/>
  <c r="H582"/>
  <c r="G582"/>
  <c r="I581"/>
  <c r="H581"/>
  <c r="G581"/>
  <c r="I580"/>
  <c r="H580"/>
  <c r="G580"/>
  <c r="I579"/>
  <c r="H579"/>
  <c r="G579"/>
  <c r="I578"/>
  <c r="H578"/>
  <c r="G578"/>
  <c r="I577"/>
  <c r="H577"/>
  <c r="G577"/>
  <c r="I576"/>
  <c r="H576"/>
  <c r="G576"/>
  <c r="I561"/>
  <c r="H561"/>
  <c r="G561"/>
  <c r="I560"/>
  <c r="H560"/>
  <c r="G560"/>
  <c r="I545"/>
  <c r="H545"/>
  <c r="G545"/>
  <c r="I544"/>
  <c r="H544"/>
  <c r="G544"/>
  <c r="I525"/>
  <c r="H525"/>
  <c r="G525"/>
  <c r="I512"/>
  <c r="H512"/>
  <c r="G512"/>
  <c r="I494"/>
  <c r="H494"/>
  <c r="G494"/>
  <c r="I492"/>
  <c r="I453"/>
  <c r="H453"/>
  <c r="G453"/>
  <c r="I433"/>
  <c r="H433"/>
  <c r="G433"/>
  <c r="I432"/>
  <c r="H432"/>
  <c r="G432"/>
  <c r="I431"/>
  <c r="H431"/>
  <c r="G431"/>
  <c r="I430"/>
  <c r="H430"/>
  <c r="G430"/>
  <c r="I366"/>
  <c r="I363"/>
  <c r="H363"/>
  <c r="I332"/>
  <c r="H332"/>
  <c r="I299"/>
  <c r="H299"/>
  <c r="G299"/>
  <c r="I298"/>
  <c r="H298"/>
  <c r="G298"/>
  <c r="I297"/>
  <c r="H297"/>
  <c r="G297"/>
  <c r="I296"/>
  <c r="H296"/>
  <c r="G296"/>
  <c r="I295"/>
  <c r="H295"/>
  <c r="G295"/>
  <c r="I294"/>
  <c r="H294"/>
  <c r="I293"/>
  <c r="H293"/>
  <c r="G293"/>
  <c r="I292"/>
  <c r="H292"/>
  <c r="G292"/>
  <c r="I264"/>
  <c r="H264"/>
  <c r="G264"/>
  <c r="I263"/>
  <c r="H263"/>
  <c r="G263"/>
  <c r="I262"/>
  <c r="H262"/>
  <c r="G262"/>
  <c r="I261"/>
  <c r="H261"/>
  <c r="G261"/>
  <c r="I260"/>
  <c r="H260"/>
  <c r="G260"/>
  <c r="I259"/>
  <c r="H259"/>
  <c r="G259"/>
  <c r="I258"/>
  <c r="H258"/>
  <c r="G258"/>
  <c r="I247"/>
  <c r="H247"/>
  <c r="G247"/>
  <c r="I246"/>
  <c r="H246"/>
  <c r="I245"/>
  <c r="H245"/>
  <c r="G245"/>
  <c r="I244"/>
  <c r="H244"/>
  <c r="G244"/>
  <c r="I243"/>
  <c r="H243"/>
  <c r="G243"/>
  <c r="I241"/>
  <c r="H241"/>
  <c r="G241"/>
  <c r="I240"/>
  <c r="H240"/>
  <c r="G240"/>
  <c r="I198"/>
  <c r="H198"/>
  <c r="I197"/>
  <c r="H197"/>
  <c r="G197"/>
  <c r="I196"/>
  <c r="H196"/>
  <c r="I179"/>
  <c r="H179"/>
  <c r="G179"/>
  <c r="I178"/>
  <c r="H178"/>
  <c r="G178"/>
  <c r="I177"/>
  <c r="H177"/>
  <c r="G177"/>
  <c r="I176"/>
  <c r="H176"/>
  <c r="G176"/>
  <c r="I175"/>
  <c r="H175"/>
  <c r="G175"/>
  <c r="I174"/>
  <c r="H174"/>
  <c r="G174"/>
  <c r="I173"/>
  <c r="H173"/>
  <c r="G173"/>
  <c r="I172"/>
  <c r="H172"/>
  <c r="G172"/>
  <c r="I171"/>
  <c r="H171"/>
  <c r="G171"/>
  <c r="I139"/>
  <c r="I103"/>
  <c r="H103"/>
  <c r="G103"/>
  <c r="I63"/>
  <c r="H63"/>
  <c r="G63"/>
  <c r="I61"/>
  <c r="H61"/>
  <c r="G61"/>
  <c r="I60"/>
  <c r="H60"/>
  <c r="G60"/>
  <c r="I59"/>
  <c r="H59"/>
  <c r="G59"/>
  <c r="I58"/>
  <c r="H58"/>
  <c r="G58"/>
  <c r="I49"/>
  <c r="H49"/>
  <c r="G49"/>
  <c r="I48"/>
  <c r="H48"/>
  <c r="G48"/>
  <c r="I45"/>
  <c r="H45"/>
  <c r="G45"/>
  <c r="I44"/>
  <c r="H44"/>
  <c r="G44"/>
  <c r="I43"/>
  <c r="H43"/>
  <c r="G43"/>
  <c r="I42"/>
  <c r="H42"/>
  <c r="G42"/>
  <c r="I38"/>
  <c r="H38"/>
  <c r="I29"/>
  <c r="H29"/>
  <c r="I28"/>
  <c r="H28"/>
  <c r="I21"/>
  <c r="I20"/>
  <c r="H20"/>
  <c r="F452"/>
  <c r="F450" s="1"/>
  <c r="F331"/>
  <c r="F291"/>
  <c r="F257"/>
  <c r="F239"/>
  <c r="F213" s="1"/>
  <c r="F102"/>
  <c r="F41"/>
  <c r="E452"/>
  <c r="E450" s="1"/>
  <c r="D452"/>
  <c r="D450" s="1"/>
  <c r="D573" l="1"/>
  <c r="F573"/>
  <c r="G450"/>
  <c r="H450"/>
  <c r="F255"/>
  <c r="G524"/>
  <c r="G563"/>
  <c r="G493"/>
  <c r="H655"/>
  <c r="F13"/>
  <c r="I655"/>
  <c r="H195"/>
  <c r="G655"/>
  <c r="G416"/>
  <c r="I416"/>
  <c r="H397"/>
  <c r="G397"/>
  <c r="I397"/>
  <c r="G474"/>
  <c r="I41"/>
  <c r="I456"/>
  <c r="I522"/>
  <c r="I474"/>
  <c r="H511"/>
  <c r="D540"/>
  <c r="E540"/>
  <c r="H493"/>
  <c r="H507"/>
  <c r="I493"/>
  <c r="I511"/>
  <c r="I37"/>
  <c r="H456"/>
  <c r="H563"/>
  <c r="I563"/>
  <c r="H474"/>
  <c r="H486"/>
  <c r="H558"/>
  <c r="H627"/>
  <c r="G429"/>
  <c r="G452"/>
  <c r="G468"/>
  <c r="G542"/>
  <c r="G575"/>
  <c r="H452"/>
  <c r="H468"/>
  <c r="H575"/>
  <c r="G507"/>
  <c r="I486"/>
  <c r="I558"/>
  <c r="I627"/>
  <c r="G486"/>
  <c r="G558"/>
  <c r="G627"/>
  <c r="I429"/>
  <c r="I468"/>
  <c r="I542"/>
  <c r="H429"/>
  <c r="I452"/>
  <c r="H524"/>
  <c r="H542"/>
  <c r="I524"/>
  <c r="I575"/>
  <c r="E331"/>
  <c r="H331"/>
  <c r="E291"/>
  <c r="G291" s="1"/>
  <c r="D291"/>
  <c r="H291" s="1"/>
  <c r="E257"/>
  <c r="G257" s="1"/>
  <c r="D257"/>
  <c r="E239"/>
  <c r="H239"/>
  <c r="G138"/>
  <c r="H138"/>
  <c r="G239" l="1"/>
  <c r="E213"/>
  <c r="E255"/>
  <c r="G255" s="1"/>
  <c r="I540"/>
  <c r="I573"/>
  <c r="I450"/>
  <c r="D255"/>
  <c r="G331"/>
  <c r="G522"/>
  <c r="I362"/>
  <c r="H540"/>
  <c r="I427"/>
  <c r="H522"/>
  <c r="G573"/>
  <c r="I170"/>
  <c r="I168"/>
  <c r="I215"/>
  <c r="H213"/>
  <c r="G540"/>
  <c r="I507"/>
  <c r="H573"/>
  <c r="I460"/>
  <c r="G170"/>
  <c r="G215"/>
  <c r="G362"/>
  <c r="G360"/>
  <c r="H460"/>
  <c r="I239"/>
  <c r="I147"/>
  <c r="G427"/>
  <c r="I331"/>
  <c r="H427"/>
  <c r="H128"/>
  <c r="I128"/>
  <c r="H170"/>
  <c r="H215"/>
  <c r="H257"/>
  <c r="H362"/>
  <c r="I257"/>
  <c r="I291"/>
  <c r="I195"/>
  <c r="I138"/>
  <c r="E102"/>
  <c r="D102"/>
  <c r="D13" s="1"/>
  <c r="G56"/>
  <c r="E41"/>
  <c r="G37"/>
  <c r="D11" l="1"/>
  <c r="G213"/>
  <c r="H360"/>
  <c r="G41"/>
  <c r="E13"/>
  <c r="E11" s="1"/>
  <c r="G102"/>
  <c r="I360"/>
  <c r="H255"/>
  <c r="I255"/>
  <c r="I213"/>
  <c r="H102"/>
  <c r="I102"/>
  <c r="H56"/>
  <c r="I56"/>
  <c r="H41"/>
  <c r="H37"/>
  <c r="I15"/>
  <c r="G13" l="1"/>
  <c r="G11"/>
  <c r="I13"/>
  <c r="H13"/>
  <c r="H11" l="1"/>
  <c r="I11"/>
</calcChain>
</file>

<file path=xl/sharedStrings.xml><?xml version="1.0" encoding="utf-8"?>
<sst xmlns="http://schemas.openxmlformats.org/spreadsheetml/2006/main" count="1630" uniqueCount="1031">
  <si>
    <t>Создание информационных центров в библиотеках района</t>
  </si>
  <si>
    <t>Всего по программе:</t>
  </si>
  <si>
    <t>-</t>
  </si>
  <si>
    <t>Устройство незамерзающих прорубей в естественных водоисточниках</t>
  </si>
  <si>
    <t>Сводный отчет о реализации муниципальных программ Северо-Енисейского района</t>
  </si>
  <si>
    <t>Всего по всем муниципальным программам:</t>
  </si>
  <si>
    <t>в том числе по подпрограммам и мероприятиям:</t>
  </si>
  <si>
    <t>Подпрограмма 1 "Обеспечение жизнедеятельности образовательных учреждений"</t>
  </si>
  <si>
    <t>Подпрограмма 2. "Одаренные дети"</t>
  </si>
  <si>
    <t>Организация проведения и обеспечение участия одаренных детей разных возрастных категорий в мероприятиях различных уровней</t>
  </si>
  <si>
    <t>КВСР</t>
  </si>
  <si>
    <t>КЦСР</t>
  </si>
  <si>
    <t>Подпрограмма 3. "Сохранение и укрепление здоровья детей"</t>
  </si>
  <si>
    <t>444</t>
  </si>
  <si>
    <t>Подпрограмма 4. "Развитие дошкольного, общего и дополнительного образования"</t>
  </si>
  <si>
    <t>452</t>
  </si>
  <si>
    <t>Подпрограмма 5. "Обеспечение реализации муниципальной программы"</t>
  </si>
  <si>
    <t>Подпрограмма 1. "Модернизация, реконструкция, капитальный ремонт объектов коммунальной инфраструктуры и обновление материально-технической базы предприятий жилищно-коммунального хозяйства Северо-Енисейского района"</t>
  </si>
  <si>
    <t>441</t>
  </si>
  <si>
    <t>Подпрограмма 3. "Доступность коммунально-бытовых услуг для населения Северо-Енисейского района"</t>
  </si>
  <si>
    <t>Подпрограмма 1. "Обеспечение предупреждения возникновения и развития чрезвычайных ситуаций природного и техногенного характера"</t>
  </si>
  <si>
    <t>Подпрограмма 1.  "Сохранение культурного наследия"</t>
  </si>
  <si>
    <t>Комплектование библиотечного фонда</t>
  </si>
  <si>
    <t>Создание временных экспозиций и выставок</t>
  </si>
  <si>
    <t>Подпрограмма 2. "Поддержка искусства и народного творчества"</t>
  </si>
  <si>
    <t>Подпрограмма 1. "Развитие массовой физической культуры и спорта"</t>
  </si>
  <si>
    <t>Пропаганда здорового образа жизни среди населения Северо-Енисейского района</t>
  </si>
  <si>
    <t>Подпрограмма 2. "Развитие молодежной политики в районе"</t>
  </si>
  <si>
    <t>445</t>
  </si>
  <si>
    <t>Подпрограмма 1. "Дороги Северо-Енисейского района"</t>
  </si>
  <si>
    <t>Подпрограмма 3. "Развитие транспортного комплекса Северо-Енисейского района"</t>
  </si>
  <si>
    <t>Подпрограмма 2. "Повышение безопасности дорожного движения в Северо-Енисейском районе"</t>
  </si>
  <si>
    <t>Подпрограмма 1. "Создание условий для обеспечения населения района услугами торговли"</t>
  </si>
  <si>
    <t>Подпрограмма 4. "Развитие среднеэтажного и малоэтажного жилищного строительства в Северо-Енисейском районе"</t>
  </si>
  <si>
    <t>Подпрограмма 6. "Реализация мероприятий в области градостроительной деятельности на территории Северо-Енисейского района"</t>
  </si>
  <si>
    <t>Подпрограмма 7. "Обеспечение условий реализации муниципальной программы"</t>
  </si>
  <si>
    <t>Подпрограмма 1. "Открытость власти и информирование населения Северо-Енисейского района о деятельности и решениях органов местного самоуправления Северо-Енисейского района и информационно-разъяснительная работа по актуальным социально значимым вопросам"</t>
  </si>
  <si>
    <t>Подпрограмма 1. "Повышение эффективности управления муниципальным имуществом, содержание и техническое обслуживание муниципального имущества"</t>
  </si>
  <si>
    <t>Подпрограмма 2. "Реализация мероприятий в области земельных отношений и природопользования"</t>
  </si>
  <si>
    <t>Работы по благоустройству и озеленению</t>
  </si>
  <si>
    <t>Подпрограмма 1. "Благоустройство территории района"</t>
  </si>
  <si>
    <t>Организация летних трудовых отрядов</t>
  </si>
  <si>
    <t>Организация летних пришкольных оздоровительных площадок</t>
  </si>
  <si>
    <t>Наименование муниципальной программы, подпрограммы, мероприятия</t>
  </si>
  <si>
    <t>Выполнено</t>
  </si>
  <si>
    <t>Подпрограмма 5. "Капитальный ремонт муниципальных жилых помещений и общего имущества в многоквартирных домах, расположенных на территории Северо-Енисейского района"</t>
  </si>
  <si>
    <t>440</t>
  </si>
  <si>
    <t>Приобретение материально-технического оборудования для работы с одаренными детьми</t>
  </si>
  <si>
    <t>Обеспечение возможности участия детей в круглогодичных интенсивных школах и интеллектуальных смотрах различных направленностей</t>
  </si>
  <si>
    <t>Расходы на служебные командировки</t>
  </si>
  <si>
    <t>Расходы, связанные со служебными командировками</t>
  </si>
  <si>
    <t>Расходы на исполнение судебных актов, предусматривающих обращения взыскания на средства бюджета Северо-Енисейского района по денежным обязательствам муниципальных учреждений</t>
  </si>
  <si>
    <r>
      <t xml:space="preserve">Муниципальная программа </t>
    </r>
    <r>
      <rPr>
        <b/>
        <u/>
        <sz val="14"/>
        <rFont val="Times New Roman"/>
        <family val="1"/>
        <charset val="204"/>
      </rPr>
      <t xml:space="preserve">"Реформирование и модернизация жилищно-коммунального хозяйства и повышение энергетической эффективности"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21.10.2013 №515-п «Об утверждении муниципальной программы «Об утверждении муниципальной программы «Реформирование и модернизация жилищно-коммунального хозяйства и повышение энергетической эффективности»)</t>
    </r>
  </si>
  <si>
    <r>
      <rPr>
        <b/>
        <sz val="14"/>
        <rFont val="Times New Roman"/>
        <family val="1"/>
        <charset val="204"/>
      </rPr>
      <t>Муниципальная программа</t>
    </r>
    <r>
      <rPr>
        <b/>
        <u/>
        <sz val="14"/>
        <rFont val="Times New Roman"/>
        <family val="1"/>
        <charset val="204"/>
      </rPr>
      <t xml:space="preserve"> "Развитие образования" </t>
    </r>
    <r>
      <rPr>
        <sz val="14"/>
        <rFont val="Times New Roman"/>
        <family val="1"/>
        <charset val="204"/>
      </rPr>
      <t xml:space="preserve"> (постановление администрации Северо-Енисейского района от 29.10.2013 №566-п «Об утверждении муниципальной программы «Развитие образования»)</t>
    </r>
  </si>
  <si>
    <r>
      <t xml:space="preserve">Муниципальная программа </t>
    </r>
    <r>
      <rPr>
        <b/>
        <u/>
        <sz val="14"/>
        <rFont val="Times New Roman"/>
        <family val="1"/>
        <charset val="204"/>
      </rPr>
      <t>"Защита населения и территории Северо-Енисейского района от чрезвычайных ситуаций природного и техногенного характера"</t>
    </r>
    <r>
      <rPr>
        <sz val="14"/>
        <rFont val="Times New Roman"/>
        <family val="1"/>
        <charset val="204"/>
      </rPr>
      <t xml:space="preserve"> (постановление администрации Северо-Енисейского района от 21.10.2013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t>
    </r>
  </si>
  <si>
    <t>Подключение стартовых пакетов спутниковой связи ИРИДИУМ с годовым обслуживанием</t>
  </si>
  <si>
    <t>Расходы на проведение текущего ремонта</t>
  </si>
  <si>
    <t>Изготовление и прокат видео и телевизионной информации для населения района</t>
  </si>
  <si>
    <r>
      <t xml:space="preserve">Муниципальная программа </t>
    </r>
    <r>
      <rPr>
        <b/>
        <u/>
        <sz val="14"/>
        <rFont val="Times New Roman"/>
        <family val="1"/>
        <charset val="204"/>
      </rPr>
      <t xml:space="preserve">"Развитие физической культуры, спорта и молодежной политики"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№563-п «Об утверждении муниципальной программы «Развитие физической культуры, спорта и молодежной политики»)</t>
    </r>
    <r>
      <rPr>
        <b/>
        <sz val="14"/>
        <rFont val="Times New Roman"/>
        <family val="1"/>
        <charset val="204"/>
      </rPr>
      <t xml:space="preserve"> </t>
    </r>
  </si>
  <si>
    <r>
      <t xml:space="preserve">Муниципальная прорамма </t>
    </r>
    <r>
      <rPr>
        <b/>
        <u/>
        <sz val="14"/>
        <rFont val="Times New Roman"/>
        <family val="1"/>
        <charset val="204"/>
      </rPr>
      <t xml:space="preserve">"Развитие культуры" </t>
    </r>
    <r>
      <rPr>
        <sz val="14"/>
        <rFont val="Times New Roman"/>
        <family val="1"/>
        <charset val="204"/>
      </rPr>
      <t xml:space="preserve">(постановление администрации Северо-Енисейского района от 29.10.2013 №564-п «Об утверждении муниципальной программы «Развитие культуры») </t>
    </r>
  </si>
  <si>
    <t>Проведение циклов мероприятий культурно-досугового характера</t>
  </si>
  <si>
    <t>Модернизация библиотек района</t>
  </si>
  <si>
    <t>Проведение районного фестиваля «Театральная весна»</t>
  </si>
  <si>
    <t>Проведение районного фестиваля «Хлебосольный край» к празднованию Дня металлурга в Северо-Енисейском районе</t>
  </si>
  <si>
    <t>Организация и проведение всероссийских, районных массовых акций на территории района</t>
  </si>
  <si>
    <t>Организация и проведение физкультурных и комплексных спортивных мероприятий среди лиц средних и старших групп населенных пунктов района</t>
  </si>
  <si>
    <t>Проведение физкультурно-спортивных мероприятий с маломобильной категорией населения</t>
  </si>
  <si>
    <r>
      <t xml:space="preserve">Муниципальная программа </t>
    </r>
    <r>
      <rPr>
        <b/>
        <u/>
        <sz val="14"/>
        <rFont val="Times New Roman"/>
        <family val="1"/>
        <charset val="204"/>
      </rPr>
      <t xml:space="preserve">"Создание условий для обеспечения доступным и комфортным жильем граждан Северо-Енисейского района"  </t>
    </r>
    <r>
      <rPr>
        <sz val="14"/>
        <rFont val="Times New Roman"/>
        <family val="1"/>
        <charset val="204"/>
      </rPr>
      <t>(постановление администрации Северо-Енисейского района от 29.10.2013 №567/1-п «Об утверждении муниципальной программы «Об утверждении муниципальной программы «Обеспечение доступным и комфортным жильем жителей района»)</t>
    </r>
  </si>
  <si>
    <r>
      <t xml:space="preserve">Муниципальная программа </t>
    </r>
    <r>
      <rPr>
        <b/>
        <u/>
        <sz val="14"/>
        <rFont val="Times New Roman"/>
        <family val="1"/>
        <charset val="204"/>
      </rPr>
      <t xml:space="preserve">"Развитие транспортной системы Северо-Енисейского района"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28.10.2013 №561-п «Об утверждении муниципальной программы «Развитие транспортной системы Северо-Енисейского района»)</t>
    </r>
  </si>
  <si>
    <r>
      <t xml:space="preserve">Муниципальная программа </t>
    </r>
    <r>
      <rPr>
        <b/>
        <u/>
        <sz val="14"/>
        <rFont val="Times New Roman"/>
        <family val="1"/>
        <charset val="204"/>
      </rPr>
      <t>"Развитие местного самоуправления"</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21.10.2013 №514-п «Об утверждении муниципальной программы «Развитие местного самоуправления»)</t>
    </r>
  </si>
  <si>
    <t>Подпрограмма 4. "Развитие сельского хозяйства на территории Северо-Енисейского раойна"</t>
  </si>
  <si>
    <t>Возмещение части затрат гражданам, ведущим подсобное хозяйство на территории Северо-Енисейского района</t>
  </si>
  <si>
    <r>
      <rPr>
        <b/>
        <sz val="14"/>
        <rFont val="Times New Roman"/>
        <family val="1"/>
        <charset val="204"/>
      </rPr>
      <t xml:space="preserve">Муниципальная программа </t>
    </r>
    <r>
      <rPr>
        <b/>
        <u/>
        <sz val="14"/>
        <rFont val="Times New Roman"/>
        <family val="1"/>
        <charset val="204"/>
      </rPr>
      <t xml:space="preserve">"Управление муниципальными финансами"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№536-п "Об утверждении муниципальной программы Северо-Енисейского района «Управление муниципальными финансами")</t>
    </r>
  </si>
  <si>
    <t>Подпрограмма 2. "Обеспечение реализации муниципальной программы и прочие мероприятия"</t>
  </si>
  <si>
    <r>
      <t xml:space="preserve"> </t>
    </r>
    <r>
      <rPr>
        <b/>
        <sz val="14"/>
        <rFont val="Times New Roman"/>
        <family val="1"/>
        <charset val="204"/>
      </rPr>
      <t xml:space="preserve">Муниципальная программа </t>
    </r>
    <r>
      <rPr>
        <b/>
        <u/>
        <sz val="14"/>
        <rFont val="Times New Roman"/>
        <family val="1"/>
        <charset val="204"/>
      </rPr>
      <t xml:space="preserve">"Содействие развитию гражданского общества"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28.10.2013 №560-п «Об утверждении муниципальной программы «Содействие развитию гражданского общества»)</t>
    </r>
  </si>
  <si>
    <r>
      <t xml:space="preserve">Муниципальная программа </t>
    </r>
    <r>
      <rPr>
        <b/>
        <u/>
        <sz val="14"/>
        <rFont val="Times New Roman"/>
        <family val="1"/>
        <charset val="204"/>
      </rPr>
      <t xml:space="preserve">"Управление муниципальным имуществом"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№567-п «Об утверждении муниципальной программы «Управление муниципальным имуществом»)</t>
    </r>
  </si>
  <si>
    <t>Оформление технической и кадастровой документации на объекты недвижимости муниципальной собственности (жилищный фонд, нежилые помещения, здания, строения, сооружения, объекты внешнего благоустройства, объекты инженерной инфраструктуры), бесхозяйные объекты и объекты, принимаемые в муниципальную собственность</t>
  </si>
  <si>
    <t>Определение рыночной стоимости объектов муниципальной собственности</t>
  </si>
  <si>
    <t>Средства бюджета для уплаты обязательных взносов на капитальный ремонт общего имущества многоквартирных домов в муниципальной собственности</t>
  </si>
  <si>
    <t>Проведение поверки индивидуальных (квартирных) приборов учета горячей и холодной воды, установленных в жилых помещениях, принадлежащих муниципальному образованию Северо-Енисейский район на праве собственности</t>
  </si>
  <si>
    <t>Проведение работ по исправлению кадастровой ошибки в кадастровых сведениях содержащихся в базе данных государственного кадастра недвижимости</t>
  </si>
  <si>
    <r>
      <t xml:space="preserve">Муниципальная программа </t>
    </r>
    <r>
      <rPr>
        <b/>
        <u/>
        <sz val="14"/>
        <rFont val="Times New Roman"/>
        <family val="1"/>
        <charset val="204"/>
      </rPr>
      <t xml:space="preserve">"Благоустройство территории" </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29.10.2013 №568/1-п «Об утверждении муниципальной программы «Об утверждении муниципальной программы «Благоустройство территории») </t>
    </r>
  </si>
  <si>
    <t>Приобретение и установка окон и входных дверей</t>
  </si>
  <si>
    <t>Оплата труда и начисления на оплату труда</t>
  </si>
  <si>
    <t>0240188000</t>
  </si>
  <si>
    <t>Гарантии и компенсации для лиц, работающих в Северо-Енисейском районе</t>
  </si>
  <si>
    <t>0240188010</t>
  </si>
  <si>
    <t>Услуги связи</t>
  </si>
  <si>
    <t>0240188030</t>
  </si>
  <si>
    <t>Транспортные услуги</t>
  </si>
  <si>
    <t>0240188040</t>
  </si>
  <si>
    <t>Коммунальные услуги</t>
  </si>
  <si>
    <t>0240188050</t>
  </si>
  <si>
    <t>Прочие расходы</t>
  </si>
  <si>
    <t>0240188070</t>
  </si>
  <si>
    <t>Увеличение стоимости основных средств</t>
  </si>
  <si>
    <t>0240188080</t>
  </si>
  <si>
    <t>Увеличение стоимости материальных запасов</t>
  </si>
  <si>
    <t>0240188090</t>
  </si>
  <si>
    <t>0240188100</t>
  </si>
  <si>
    <t>0240188110</t>
  </si>
  <si>
    <t>0240188130</t>
  </si>
  <si>
    <t>0240188140</t>
  </si>
  <si>
    <t>0240188150</t>
  </si>
  <si>
    <t>0240188170</t>
  </si>
  <si>
    <t>0240188180</t>
  </si>
  <si>
    <t>0240188190</t>
  </si>
  <si>
    <t>0240188200</t>
  </si>
  <si>
    <t>0240188210</t>
  </si>
  <si>
    <t>0240188220</t>
  </si>
  <si>
    <t>0240188230</t>
  </si>
  <si>
    <t>0240188240</t>
  </si>
  <si>
    <t>0240188250</t>
  </si>
  <si>
    <t>0240188270</t>
  </si>
  <si>
    <t>0240188280</t>
  </si>
  <si>
    <t>0240188290</t>
  </si>
  <si>
    <t>0250075520</t>
  </si>
  <si>
    <t>0250188000</t>
  </si>
  <si>
    <t>0250188010</t>
  </si>
  <si>
    <t>0250188020</t>
  </si>
  <si>
    <t>0250188030</t>
  </si>
  <si>
    <t>Транспортные расходы</t>
  </si>
  <si>
    <t>0250188040</t>
  </si>
  <si>
    <t>0250188050</t>
  </si>
  <si>
    <t>0250188070</t>
  </si>
  <si>
    <t>0250188080</t>
  </si>
  <si>
    <t>0250188090</t>
  </si>
  <si>
    <t>0250289000</t>
  </si>
  <si>
    <t>0250289010</t>
  </si>
  <si>
    <t>0250289020</t>
  </si>
  <si>
    <t>0250289030</t>
  </si>
  <si>
    <t>0250289080</t>
  </si>
  <si>
    <t>0250289090</t>
  </si>
  <si>
    <t>0250389000</t>
  </si>
  <si>
    <t>0240075640</t>
  </si>
  <si>
    <t>0240075560</t>
  </si>
  <si>
    <t>0240075540</t>
  </si>
  <si>
    <t>0240074090</t>
  </si>
  <si>
    <t>0240074080</t>
  </si>
  <si>
    <t>0240000000</t>
  </si>
  <si>
    <t>0230080410</t>
  </si>
  <si>
    <t>0230080140</t>
  </si>
  <si>
    <t>0230080130</t>
  </si>
  <si>
    <t>Проведение сплавов по рекам Большой Пит и Чиримба</t>
  </si>
  <si>
    <t>Организация учебно-тренировочных сборов</t>
  </si>
  <si>
    <t>0230080120</t>
  </si>
  <si>
    <t>0230080100</t>
  </si>
  <si>
    <t>0230080080</t>
  </si>
  <si>
    <t>0230000000</t>
  </si>
  <si>
    <t>0220080070</t>
  </si>
  <si>
    <t>0220080060</t>
  </si>
  <si>
    <t>0220080050</t>
  </si>
  <si>
    <t>0210087350</t>
  </si>
  <si>
    <t>0210082230</t>
  </si>
  <si>
    <t>0210080510</t>
  </si>
  <si>
    <t>0210080500</t>
  </si>
  <si>
    <t>0210080370</t>
  </si>
  <si>
    <t>0210080040</t>
  </si>
  <si>
    <t>0210000000</t>
  </si>
  <si>
    <t>0200000000</t>
  </si>
  <si>
    <t>0440075700</t>
  </si>
  <si>
    <t>0410075710</t>
  </si>
  <si>
    <t>04100S5710</t>
  </si>
  <si>
    <t>0430000000</t>
  </si>
  <si>
    <t>0410000000</t>
  </si>
  <si>
    <t>0400000000</t>
  </si>
  <si>
    <t>0440081520</t>
  </si>
  <si>
    <t>0440081540</t>
  </si>
  <si>
    <t>0440081560</t>
  </si>
  <si>
    <t>0440081570</t>
  </si>
  <si>
    <t>0440081580</t>
  </si>
  <si>
    <t>0440081590</t>
  </si>
  <si>
    <t>0440081600</t>
  </si>
  <si>
    <t>0440081610</t>
  </si>
  <si>
    <t>0440087810</t>
  </si>
  <si>
    <t>0500000000</t>
  </si>
  <si>
    <t>0510000000</t>
  </si>
  <si>
    <t>0510082060</t>
  </si>
  <si>
    <t>0510188000</t>
  </si>
  <si>
    <t>0510188010</t>
  </si>
  <si>
    <t>0510188020</t>
  </si>
  <si>
    <t>0510188030</t>
  </si>
  <si>
    <t>0510188050</t>
  </si>
  <si>
    <t>0510188060</t>
  </si>
  <si>
    <t>0510188070</t>
  </si>
  <si>
    <t>0510188090</t>
  </si>
  <si>
    <t>0510188500</t>
  </si>
  <si>
    <t>0510188510</t>
  </si>
  <si>
    <t>0510188520</t>
  </si>
  <si>
    <t>0510188530</t>
  </si>
  <si>
    <t>0510188570</t>
  </si>
  <si>
    <t>0520000000</t>
  </si>
  <si>
    <t>Подпрограмма 2. "Обеспечение первичных мер пожарной безопасности в населенных пунктах района"</t>
  </si>
  <si>
    <t>Субсидии бюджетам муниципальных образований края на обеспечение первичных мер пожарной безопасности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</si>
  <si>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0520074120</t>
  </si>
  <si>
    <t>0520082090</t>
  </si>
  <si>
    <t>0520082100</t>
  </si>
  <si>
    <t>0520082170</t>
  </si>
  <si>
    <t>0520082180</t>
  </si>
  <si>
    <t>Софинансирование субсидии бюджетам муниципальных образований края на обеспечение первичных мер пожарной безопасности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</si>
  <si>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05200S4120</t>
  </si>
  <si>
    <t>0800000000</t>
  </si>
  <si>
    <t>0810000000</t>
  </si>
  <si>
    <t>0810082300</t>
  </si>
  <si>
    <t>0810082310</t>
  </si>
  <si>
    <t>0810082320</t>
  </si>
  <si>
    <t>0810082340</t>
  </si>
  <si>
    <t>0810082360</t>
  </si>
  <si>
    <t>0810188010</t>
  </si>
  <si>
    <t>0810188020</t>
  </si>
  <si>
    <t>0810188030</t>
  </si>
  <si>
    <t>0810188040</t>
  </si>
  <si>
    <t>0810188050</t>
  </si>
  <si>
    <t>0810188070</t>
  </si>
  <si>
    <t>0810188090</t>
  </si>
  <si>
    <t>Оплата труда и начисление на оплату труда</t>
  </si>
  <si>
    <t>0810188100</t>
  </si>
  <si>
    <t>0810188110</t>
  </si>
  <si>
    <t>0810188120</t>
  </si>
  <si>
    <t>0810188130</t>
  </si>
  <si>
    <t>0810188140</t>
  </si>
  <si>
    <t>0810188150</t>
  </si>
  <si>
    <t>0810188170</t>
  </si>
  <si>
    <t>0810188180</t>
  </si>
  <si>
    <t>0810188190</t>
  </si>
  <si>
    <t>0820000000</t>
  </si>
  <si>
    <t>Музыкальная гостиная</t>
  </si>
  <si>
    <t>0820082330</t>
  </si>
  <si>
    <t>0820082410</t>
  </si>
  <si>
    <t>0820082440</t>
  </si>
  <si>
    <t>0820082510</t>
  </si>
  <si>
    <t>0820082540</t>
  </si>
  <si>
    <t>0820082580</t>
  </si>
  <si>
    <t>0820082610</t>
  </si>
  <si>
    <t>0820082620</t>
  </si>
  <si>
    <t>0820082640</t>
  </si>
  <si>
    <t>0820188000</t>
  </si>
  <si>
    <t>0820188010</t>
  </si>
  <si>
    <t>0820188020</t>
  </si>
  <si>
    <t>0820188030</t>
  </si>
  <si>
    <t>0820188040</t>
  </si>
  <si>
    <t>0820188050</t>
  </si>
  <si>
    <t>0820188070</t>
  </si>
  <si>
    <t>0820188080</t>
  </si>
  <si>
    <t>0820188090</t>
  </si>
  <si>
    <t>0820188100</t>
  </si>
  <si>
    <t>0820188110</t>
  </si>
  <si>
    <t>0830289000</t>
  </si>
  <si>
    <t>0830289010</t>
  </si>
  <si>
    <t>0830289020</t>
  </si>
  <si>
    <t>0830289030</t>
  </si>
  <si>
    <t>0830289050</t>
  </si>
  <si>
    <t>0830289070</t>
  </si>
  <si>
    <t>0830289090</t>
  </si>
  <si>
    <t>0910083000</t>
  </si>
  <si>
    <t>0910083010</t>
  </si>
  <si>
    <t>0910083040</t>
  </si>
  <si>
    <t>0910083050</t>
  </si>
  <si>
    <t>0910083060</t>
  </si>
  <si>
    <t>0910083070</t>
  </si>
  <si>
    <t>0920074560</t>
  </si>
  <si>
    <t>Софинансирование субсидии бюджетам муниципальных образований на поддержку деятельности муниципальных молодежных центров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ХХI веке»</t>
  </si>
  <si>
    <t>09200S4560</t>
  </si>
  <si>
    <t>0920188000</t>
  </si>
  <si>
    <t>0920188010</t>
  </si>
  <si>
    <t>0920188020</t>
  </si>
  <si>
    <t>0920188030</t>
  </si>
  <si>
    <t>0920188040</t>
  </si>
  <si>
    <t>0920188050</t>
  </si>
  <si>
    <t>0920188070</t>
  </si>
  <si>
    <t>0920188080</t>
  </si>
  <si>
    <t>0920188090</t>
  </si>
  <si>
    <t>0920000000</t>
  </si>
  <si>
    <t>0910000000</t>
  </si>
  <si>
    <t>0900000000</t>
  </si>
  <si>
    <t>1210087850</t>
  </si>
  <si>
    <t>1220000000</t>
  </si>
  <si>
    <t>1230000000</t>
  </si>
  <si>
    <t>1210000000</t>
  </si>
  <si>
    <t>1510000000</t>
  </si>
  <si>
    <t>1540000000</t>
  </si>
  <si>
    <t>1510084000</t>
  </si>
  <si>
    <t>1540084030</t>
  </si>
  <si>
    <t>1600000000</t>
  </si>
  <si>
    <t>1640000000</t>
  </si>
  <si>
    <t>1650000000</t>
  </si>
  <si>
    <t>1660000000</t>
  </si>
  <si>
    <t>1660084270</t>
  </si>
  <si>
    <t>1670188000</t>
  </si>
  <si>
    <t>1670188010</t>
  </si>
  <si>
    <t>1670188020</t>
  </si>
  <si>
    <t>1670188030</t>
  </si>
  <si>
    <t>1670188050</t>
  </si>
  <si>
    <t>1670188060</t>
  </si>
  <si>
    <t>1670188070</t>
  </si>
  <si>
    <t>1820289000</t>
  </si>
  <si>
    <t>1820289010</t>
  </si>
  <si>
    <t>1820289020</t>
  </si>
  <si>
    <t>1820289030</t>
  </si>
  <si>
    <t>1820289070</t>
  </si>
  <si>
    <t>1820289080</t>
  </si>
  <si>
    <t>1820289090</t>
  </si>
  <si>
    <t>1820000000</t>
  </si>
  <si>
    <t>2010085500</t>
  </si>
  <si>
    <t>2010085510</t>
  </si>
  <si>
    <t>2010188000</t>
  </si>
  <si>
    <t>2010188010</t>
  </si>
  <si>
    <t>2010188020</t>
  </si>
  <si>
    <t>2010188030</t>
  </si>
  <si>
    <t>2010188040</t>
  </si>
  <si>
    <t>2010188050</t>
  </si>
  <si>
    <t>2010188070</t>
  </si>
  <si>
    <t>2110000000</t>
  </si>
  <si>
    <t>2110085550</t>
  </si>
  <si>
    <t>2110085560</t>
  </si>
  <si>
    <t>2110085570</t>
  </si>
  <si>
    <t>2110085710</t>
  </si>
  <si>
    <t>Оплата расходов управляющей организации по содержанию и текущему ремонту общего имущества многоквартирных домов, отоплению, в которых расположены пустующие жилые муниципальные помещения</t>
  </si>
  <si>
    <t>2110085720</t>
  </si>
  <si>
    <t>2110289000</t>
  </si>
  <si>
    <t>2110289010</t>
  </si>
  <si>
    <t>2110289020</t>
  </si>
  <si>
    <t>2110289070</t>
  </si>
  <si>
    <t>2110289080</t>
  </si>
  <si>
    <t>2110289090</t>
  </si>
  <si>
    <t>Выполнение кадастровых работ по оформлению межевых планов земельных участков для целей строительства и для целей, не связанных со строительством</t>
  </si>
  <si>
    <t>2120085580</t>
  </si>
  <si>
    <t>2120085590</t>
  </si>
  <si>
    <t>Изготовление схем на земельные участки в рамках проведения муниципального земельного контроля</t>
  </si>
  <si>
    <t>2120085740</t>
  </si>
  <si>
    <t>Подпрограмма 3. "Строительство, реконструкция, капитальный ремонт и техническое оснащение муниципальных объектов административно-социальной сферы"</t>
  </si>
  <si>
    <t>2120000000</t>
  </si>
  <si>
    <t>2130000000</t>
  </si>
  <si>
    <t>2210086010</t>
  </si>
  <si>
    <t>2210086020</t>
  </si>
  <si>
    <t>2210086040</t>
  </si>
  <si>
    <t>2210086050</t>
  </si>
  <si>
    <t>2210086060</t>
  </si>
  <si>
    <t>2210086070</t>
  </si>
  <si>
    <t>2210086170</t>
  </si>
  <si>
    <t>2210086190</t>
  </si>
  <si>
    <t>2210086200</t>
  </si>
  <si>
    <t>2210086220</t>
  </si>
  <si>
    <t>2210086230</t>
  </si>
  <si>
    <t>2210086240</t>
  </si>
  <si>
    <t>2210086250</t>
  </si>
  <si>
    <t>2210086730</t>
  </si>
  <si>
    <t>2220077410</t>
  </si>
  <si>
    <t>2230086260</t>
  </si>
  <si>
    <t>2230086270</t>
  </si>
  <si>
    <t>2230086280</t>
  </si>
  <si>
    <t>2230086290</t>
  </si>
  <si>
    <t>2230086300</t>
  </si>
  <si>
    <t>2230086310</t>
  </si>
  <si>
    <t>2230086320</t>
  </si>
  <si>
    <t>2230086330</t>
  </si>
  <si>
    <t>2230086450</t>
  </si>
  <si>
    <t>2230086460</t>
  </si>
  <si>
    <t>2230086470</t>
  </si>
  <si>
    <t>2230086480</t>
  </si>
  <si>
    <t>2230086490</t>
  </si>
  <si>
    <t>2230086500</t>
  </si>
  <si>
    <t>2230086510</t>
  </si>
  <si>
    <t>2230086520</t>
  </si>
  <si>
    <t>2230086530</t>
  </si>
  <si>
    <t>2240086580</t>
  </si>
  <si>
    <t>2250075180</t>
  </si>
  <si>
    <t>2250000000</t>
  </si>
  <si>
    <t>2240000000</t>
  </si>
  <si>
    <t xml:space="preserve">Подпрограмма 5. "Обеспечение реализации муниципальной программы </t>
  </si>
  <si>
    <t>0230075660</t>
  </si>
  <si>
    <t>Иные выплаты персоналу учреждений, за исключением фонда оплаты труда</t>
  </si>
  <si>
    <t>0240188001</t>
  </si>
  <si>
    <t>0240188101</t>
  </si>
  <si>
    <t>0240188201</t>
  </si>
  <si>
    <t>0250188001</t>
  </si>
  <si>
    <t>0910188000</t>
  </si>
  <si>
    <t>0910188010</t>
  </si>
  <si>
    <t>0910188020</t>
  </si>
  <si>
    <t>0910188030</t>
  </si>
  <si>
    <t>0910188040</t>
  </si>
  <si>
    <t>0910188050</t>
  </si>
  <si>
    <t>0910188070</t>
  </si>
  <si>
    <t>0910188080</t>
  </si>
  <si>
    <t>0910188090</t>
  </si>
  <si>
    <t>0910188100</t>
  </si>
  <si>
    <t>0910188110</t>
  </si>
  <si>
    <t>0910188120</t>
  </si>
  <si>
    <t>0910188130</t>
  </si>
  <si>
    <t>0910188150</t>
  </si>
  <si>
    <t>0910188170</t>
  </si>
  <si>
    <t>0910188180</t>
  </si>
  <si>
    <t>0910188190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</si>
  <si>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ХХI веке»</t>
  </si>
  <si>
    <t>0920080072</t>
  </si>
  <si>
    <t>0920188001</t>
  </si>
  <si>
    <t>0950000000</t>
  </si>
  <si>
    <t>0950289000</t>
  </si>
  <si>
    <t>0950289010</t>
  </si>
  <si>
    <t>0950289020</t>
  </si>
  <si>
    <t>0950289030</t>
  </si>
  <si>
    <t>0950289070</t>
  </si>
  <si>
    <t>0950289080</t>
  </si>
  <si>
    <t>0950289090</t>
  </si>
  <si>
    <t>2010188001</t>
  </si>
  <si>
    <t>2210087410</t>
  </si>
  <si>
    <t>Расходы по подготовке проектов капитальных ремонтов объектов муниципальной собственности Северо-Енисейского района</t>
  </si>
  <si>
    <t>Расходы на проверку достоверности определения сметной стоимости капитального ремонта объектов муниципальной собственности Северо-Енисейского района</t>
  </si>
  <si>
    <t>Проведение районного фестиваля «Праздник Терпсихоры»</t>
  </si>
  <si>
    <t>0820080215</t>
  </si>
  <si>
    <t>0820080216</t>
  </si>
  <si>
    <t>0820082450</t>
  </si>
  <si>
    <t>Проведение цикла мероприятий, посвященных народным гуляниям «Открытие снежного городка»</t>
  </si>
  <si>
    <t>Проведение мероприятий, посвященных празднованию Дня Победы</t>
  </si>
  <si>
    <t>Проведение мероприятий, посвященных Дню памяти и скорби</t>
  </si>
  <si>
    <t>0820188001</t>
  </si>
  <si>
    <t>0830289001</t>
  </si>
  <si>
    <t>0830289040</t>
  </si>
  <si>
    <t>Подпрограмма 3. «Обеспечение содержания (эксплуатации) имущества муниципальных учреждений Северо-Енисейского района»</t>
  </si>
  <si>
    <t>0840000000</t>
  </si>
  <si>
    <t>0840188000</t>
  </si>
  <si>
    <t>0840188020</t>
  </si>
  <si>
    <t>0840188070</t>
  </si>
  <si>
    <t>0840188080</t>
  </si>
  <si>
    <t>0840188090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</si>
  <si>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</si>
  <si>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</si>
  <si>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1210075080</t>
  </si>
  <si>
    <t>1210075090</t>
  </si>
  <si>
    <t>12100S5080</t>
  </si>
  <si>
    <t>12100S5090</t>
  </si>
  <si>
    <t>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</si>
  <si>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</si>
  <si>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0410080215</t>
  </si>
  <si>
    <t>0410080216</t>
  </si>
  <si>
    <t>1650080215</t>
  </si>
  <si>
    <t>1650080216</t>
  </si>
  <si>
    <t>1670188001</t>
  </si>
  <si>
    <t>2130080215</t>
  </si>
  <si>
    <t>2130080216</t>
  </si>
  <si>
    <t>2130080234</t>
  </si>
  <si>
    <r>
      <t xml:space="preserve">7 </t>
    </r>
    <r>
      <rPr>
        <sz val="10"/>
        <rFont val="Times New Roman"/>
        <family val="1"/>
        <charset val="204"/>
      </rPr>
      <t>(гр.5-гр.6)</t>
    </r>
  </si>
  <si>
    <t>8  (гр. 4- гр. 6)</t>
  </si>
  <si>
    <t>Текущие ремонты учреждений</t>
  </si>
  <si>
    <t>0210080216</t>
  </si>
  <si>
    <t>Приобретение новогодних подарков</t>
  </si>
  <si>
    <t>459</t>
  </si>
  <si>
    <t>Организация и проведение районных физкультурно-спортивных мероприятий на территории Северо-Енисейского района</t>
  </si>
  <si>
    <t>Участие в официальных физкультурно-спортивных мероприятиях Красноярского края</t>
  </si>
  <si>
    <t>0910188101</t>
  </si>
  <si>
    <t>1670000000</t>
  </si>
  <si>
    <t>Приобретение и установка индивидуальных (квартирных) приборов учета горячей и холодной воды, электросчетчиков для обеспечения жилых помещений муниципального жилого фонда</t>
  </si>
  <si>
    <t>2110080275</t>
  </si>
  <si>
    <t>Содержание кладбища, гп Северо-Енисейский</t>
  </si>
  <si>
    <t>Содержание кладбища, п. Тея</t>
  </si>
  <si>
    <t>Содержание кладбища, п. Вангаш</t>
  </si>
  <si>
    <t>Содержание кладбища, п. Брянка</t>
  </si>
  <si>
    <t>Содержание кладбища, п. Вельмо</t>
  </si>
  <si>
    <t>Содержание территорий общего пользования (скверов, парков, зеленых зон, иных мест общего пользования), гп Северо-Енисейский</t>
  </si>
  <si>
    <t>Устройство и демонтаж зимнего городка, п. Брянка</t>
  </si>
  <si>
    <t>Устройство и демонтаж зимнего городка, гп Северо-Енисейский</t>
  </si>
  <si>
    <t>Устройство и демонтаж зимнего городка, п. Вангаш</t>
  </si>
  <si>
    <t>Устройство и демонтаж зимнего городка, п. Новая Калами</t>
  </si>
  <si>
    <t>Устройство и демонтаж зимнего городка, п. Тея</t>
  </si>
  <si>
    <t>Устройство и демонтаж зимнего городка, п. Вельмо</t>
  </si>
  <si>
    <t>2210086640</t>
  </si>
  <si>
    <t>2220080308</t>
  </si>
  <si>
    <t>0440000000</t>
  </si>
  <si>
    <t>0810188000</t>
  </si>
  <si>
    <t>0840188010</t>
  </si>
  <si>
    <t>0840188030</t>
  </si>
  <si>
    <t>0840188040</t>
  </si>
  <si>
    <r>
      <t xml:space="preserve">9                       </t>
    </r>
    <r>
      <rPr>
        <sz val="10"/>
        <rFont val="Times New Roman"/>
        <family val="1"/>
        <charset val="204"/>
      </rPr>
      <t>(гр.6/гр.4*100)</t>
    </r>
  </si>
  <si>
    <t>Приобретение комплектов технологического оборудования для пищеблоков</t>
  </si>
  <si>
    <t>Приобретение и установка санитарно-технических материалов и оборудования</t>
  </si>
  <si>
    <t>Приобретение и замена электротехнического оборудования</t>
  </si>
  <si>
    <t>0210080010</t>
  </si>
  <si>
    <t>0210080215</t>
  </si>
  <si>
    <t>0210080390</t>
  </si>
  <si>
    <t>0210080400</t>
  </si>
  <si>
    <t>Обеспечение молоком муниципальных образовательных учреждений для организации потребления учащимися 1-5 классов общеобразовательных учреждений</t>
  </si>
  <si>
    <t>0230076490</t>
  </si>
  <si>
    <t>0230086689</t>
  </si>
  <si>
    <t>0230086693</t>
  </si>
  <si>
    <t>0230086694</t>
  </si>
  <si>
    <t>0230086695</t>
  </si>
  <si>
    <t>0230086696</t>
  </si>
  <si>
    <t>0240010480</t>
  </si>
  <si>
    <t>0240075880</t>
  </si>
  <si>
    <t>0240080150</t>
  </si>
  <si>
    <t>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Северо-Енисейского района</t>
  </si>
  <si>
    <t>0410086681</t>
  </si>
  <si>
    <t>Подпрограмма 2. «Чистая вода Северо-Енисейского района»</t>
  </si>
  <si>
    <t>0420000000</t>
  </si>
  <si>
    <t>Приобретение первичных средств пожаротушения, противопожарного инвентаря, знаков пожарной безопасности</t>
  </si>
  <si>
    <t>Ремонт системы оповещения населения района на случай пожара</t>
  </si>
  <si>
    <t>0520082130</t>
  </si>
  <si>
    <t>0520082160</t>
  </si>
  <si>
    <t>09100S4180</t>
  </si>
  <si>
    <t>0920080073</t>
  </si>
  <si>
    <t>0920080074</t>
  </si>
  <si>
    <t>1640086681</t>
  </si>
  <si>
    <t>1660086664</t>
  </si>
  <si>
    <t>1660086665</t>
  </si>
  <si>
    <t>1670010210</t>
  </si>
  <si>
    <t>Подпрограмма 1. «Управление муниципальным долгом Северо-Енисейского района»</t>
  </si>
  <si>
    <t>1800000000</t>
  </si>
  <si>
    <t>Расходы на обслуживание муниципального долга</t>
  </si>
  <si>
    <t>1810085400</t>
  </si>
  <si>
    <t>Производство и распространение материалов органов местного самоуправления в газете «Северо-Енисейский Вестник» и ее приложениях</t>
  </si>
  <si>
    <t>Производство и размещение материалов о деятельности и решениях органов местного самоуправления, иной социально-значимой информации в газете «Северо-Енисейский Вестник» и ее приложениях</t>
  </si>
  <si>
    <t>2010188080</t>
  </si>
  <si>
    <t>2010188090</t>
  </si>
  <si>
    <t>Оплата расходов управляющей организации по решениям, принятым на общих собраниях собственниками жилых помещений в многоквартирных домах, часть жилых помещений в которых принадлежит муниципальному образованию Северо-Енисейский район</t>
  </si>
  <si>
    <t>2110080467</t>
  </si>
  <si>
    <t>Расходы на получение технических условий для технологического присоединения к сетям электроснабжения объектов муниципальной собственности Северо-Енисейского района</t>
  </si>
  <si>
    <t>2130080334</t>
  </si>
  <si>
    <t>Содержание территории общего пользования (скверов, парков, зеленых зон и т.д.) п. Новая Калами</t>
  </si>
  <si>
    <t>2210086662</t>
  </si>
  <si>
    <t>2210086681</t>
  </si>
  <si>
    <t>2210086820</t>
  </si>
  <si>
    <t>2210086911</t>
  </si>
  <si>
    <t>22200S7410</t>
  </si>
  <si>
    <t>Подпрограмма 1. «Формирование комфортной городской (сельской) среды Северо-Енисейского района»</t>
  </si>
  <si>
    <t>Благоустройство дворовых территорий многоквартирных домов за счет прочих безвозмездных поступлений в бюджеты муниципальных районов</t>
  </si>
  <si>
    <t>2400000000</t>
  </si>
  <si>
    <t>2410080404</t>
  </si>
  <si>
    <t>0810188001</t>
  </si>
  <si>
    <t>Гастрольная деятельность творческих коллективов района</t>
  </si>
  <si>
    <t>Проведение районного фестиваля «Искусство против наркотиков»</t>
  </si>
  <si>
    <t>Проведение межнационального этно-туристического фестиваля «СЭВЭКИ - Легенды Севера»</t>
  </si>
  <si>
    <t>0820080323</t>
  </si>
  <si>
    <t>0820080324</t>
  </si>
  <si>
    <t>Приобретение комплектов медицинского оборудования для медицинских кабинетов</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</si>
  <si>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«Северо-Енисейская средняя школа № 2», ул. Карла Маркса, 26, гп Северо-Енисейский</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</si>
  <si>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«Брянковская средняя школа № 5», ул. Школьная, 42, п. Брянка</t>
  </si>
  <si>
    <t>Софинансирование 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 (замена покрытия кровли МБДОУ № 5)</t>
  </si>
  <si>
    <t>0210080020</t>
  </si>
  <si>
    <t>Финансовое обеспечение дополнительных мер социальной поддержки для всех обучающихся образовательных организаций Северо-Енисейского района, которые не обеспечены мерой социальной поддержки по предоставлению горячего завтрака без взимания платы в соответствии со статьей 11 Закона Красноярского края от 02 ноября 2000 года № 12-961 «О защите прав ребенка»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</si>
  <si>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</si>
  <si>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</si>
  <si>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Работы, услуги по содержанию имущества</t>
  </si>
  <si>
    <t>0240188061</t>
  </si>
  <si>
    <t>0240188161</t>
  </si>
  <si>
    <t>0240188261</t>
  </si>
  <si>
    <t>0250188061</t>
  </si>
  <si>
    <t>0250289070</t>
  </si>
  <si>
    <t>профинансировано (тыс.руб.)</t>
  </si>
  <si>
    <t>освоено (тыс.руб.)</t>
  </si>
  <si>
    <t>остаток (тыс.руб.)</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</si>
  <si>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</si>
  <si>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Капитальный ремонт ТПС № 3, ул. Карла Маркса, гп Северо-Енисейский</t>
  </si>
  <si>
    <t>Внесение изменений в проектную документацию по объекту капитального строительства «Расходный склад нефтепродуктов в пос. Енашимо»</t>
  </si>
  <si>
    <t>Софинансирование 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</si>
  <si>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0410080354</t>
  </si>
  <si>
    <t>0410080481</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</si>
  <si>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</si>
  <si>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Субсидия на финансовое обеспечение затрат, связанных с организацией в границах района теплоснабжения населения в части затрат по приобретению (закупу) котельно-печного топлива</t>
  </si>
  <si>
    <t>Субсидия на возмещение фактически понесенных затрат, связанных с организацией в границах района теплоснабжения населения теплоснабжающим и энергосбытовым организациям, осуществляющим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</si>
  <si>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Тея)</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</si>
  <si>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Вангаш)</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</si>
  <si>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Новая Калами)</t>
  </si>
  <si>
    <t>Субсидия на возмещение фактически понесенных затрат, связанных с организацией в границах района теплоснабжения населения в части производства и (или) реализации топлива твердого (швырок всех групп пород)</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</si>
  <si>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(гп Северо-Енисейский)</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</si>
  <si>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Енашимо)</t>
  </si>
  <si>
    <t>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Северо-Енисейский</t>
  </si>
  <si>
    <t>Подпрограмма 4. «Энергосбережение и повышение энергетической эффективности в Северо-Енисейском районе»</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</si>
  <si>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соответствии с Законом края от 20 декабря 2012 года № 3-963) в рамках подпрограммы «Энергоэффективность и развитие энергетики»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</si>
  <si>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0430075770</t>
  </si>
  <si>
    <t>Оказание авиационных услуг в период весеннего половодья и пожароопасного сезона</t>
  </si>
  <si>
    <t>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t>
  </si>
  <si>
    <t>Аттестация объекта информатизации по требованиям безопасности информации или проведение технического контроля объекта информатизации</t>
  </si>
  <si>
    <t>0510082000</t>
  </si>
  <si>
    <t>0510082040</t>
  </si>
  <si>
    <t>0510082050</t>
  </si>
  <si>
    <t>0510188061</t>
  </si>
  <si>
    <t>Ремонт и обслуживание сетей противопожарного водопровода</t>
  </si>
  <si>
    <t>Очистка от снега подъездов к противопожарному водоснабжению (пожарным водоемам, пирсам, гидрантам)</t>
  </si>
  <si>
    <t>Изготовление печатной продукции на тему исполнения первичных мер пожарной безопасности для населения района</t>
  </si>
  <si>
    <t>0520082070</t>
  </si>
  <si>
    <t>Подпрограмма 3 «Профилактика правонарушений в районе»</t>
  </si>
  <si>
    <t>0530000000</t>
  </si>
  <si>
    <t>Оказание услуг по предоставлению доступа к системе видеонаблюдения, установленной в местах с массовым пребыванием людей гп Северо-Енисейский</t>
  </si>
  <si>
    <t>Выпуск цветных информационных буклетов правоохранительной направленности и буклетов пропагандирующих идеи патриотизма, межнационального и межрелигиозного взаимоуважения и взаимопомощи</t>
  </si>
  <si>
    <t>0530080336</t>
  </si>
  <si>
    <t>0530080337</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</si>
  <si>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</si>
  <si>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 и туризма»</t>
  </si>
  <si>
    <t>0810074880</t>
  </si>
  <si>
    <t>0810080215</t>
  </si>
  <si>
    <t>0810080216</t>
  </si>
  <si>
    <t>08100S4880</t>
  </si>
  <si>
    <t>0810188061</t>
  </si>
  <si>
    <t>0810188101</t>
  </si>
  <si>
    <t>0810188161</t>
  </si>
  <si>
    <t>Проведение районной акции «Североенисейцы-Защитникам Отечества» в рамках празднования Дня Победы</t>
  </si>
  <si>
    <t>0820010480</t>
  </si>
  <si>
    <t>0820188061</t>
  </si>
  <si>
    <t>0830289061</t>
  </si>
  <si>
    <t>0830289990</t>
  </si>
  <si>
    <t>0840188001</t>
  </si>
  <si>
    <t>0840188061</t>
  </si>
  <si>
    <t>Софинансирование субсидии бюджетам муниципальных районов и городских округов Красноярского края на поддержку действующих 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</si>
  <si>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Софинансирование 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</si>
  <si>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0910083430</t>
  </si>
  <si>
    <t>09100S4360</t>
  </si>
  <si>
    <t>0910188061</t>
  </si>
  <si>
    <t>0910188161</t>
  </si>
  <si>
    <t>Организация мероприятий в сфере молодежной политики, направленных на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</si>
  <si>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t>
  </si>
  <si>
    <t>Организация мероприятий в сфере молодежной политики, направленных на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t>
  </si>
  <si>
    <t>0920188061</t>
  </si>
  <si>
    <t>0950289061</t>
  </si>
  <si>
    <t>Субсидия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в район котельно-печного топлива</t>
  </si>
  <si>
    <t>1230080299</t>
  </si>
  <si>
    <t>Подпрограмма 3 «Развитие и поддержка субъектов малого и среднего предпринимательства на территории района»</t>
  </si>
  <si>
    <t>1530000000</t>
  </si>
  <si>
    <t>Софинансирование 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</si>
  <si>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15300S6070</t>
  </si>
  <si>
    <t>Подпрограмма 1. «Стимулирование жилищного строительства на территории Северо-Енисейского района»</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</si>
  <si>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«Сосновый бор», гп Северо-Енисейский</t>
  </si>
  <si>
    <t>1610084490</t>
  </si>
  <si>
    <t>1610086681</t>
  </si>
  <si>
    <t>1610000000</t>
  </si>
  <si>
    <t>Подпрограмма 3. «Улучшение жилищных условий отдельных категорий граждан, проживающих на территории Северо-Енисейского района»</t>
  </si>
  <si>
    <t>1630000000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</si>
  <si>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</si>
  <si>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16300L4970</t>
  </si>
  <si>
    <t>Капитальный ремонт 12 квартирного дома, ул. Донского, 57, кв. 12, гп Северо-Енисейский</t>
  </si>
  <si>
    <t>1650080036</t>
  </si>
  <si>
    <t>1650080039</t>
  </si>
  <si>
    <t>Инженерно-геодезические изыскания территории населенных пунктов</t>
  </si>
  <si>
    <t>Выполнение работ по описанию границ населенных пунктов, границ территориальных зон, границ зон с особыми условиями использования территории, установленных в Правилах землепользования и застройки территории Северо-Енисейского района для внесения сведений о них в ЕГРН</t>
  </si>
  <si>
    <t>1670188061</t>
  </si>
  <si>
    <t>1820289061</t>
  </si>
  <si>
    <t>1820289990</t>
  </si>
  <si>
    <t>2010188061</t>
  </si>
  <si>
    <t>2110289030</t>
  </si>
  <si>
    <t>Подготовка схем размещения земельных участков на кадастровом плане территории для аукционных объектов и многоквартирных домов</t>
  </si>
  <si>
    <t>2120085600</t>
  </si>
  <si>
    <t>Расходы по подготовке проектов на снос аварийных объектов муниципальной собственности Северо-Енисейского района</t>
  </si>
  <si>
    <t>Расходы на проверку достоверности определения сметной стоимости сноса аварийных объектов муниципальной собственности Северо-Енисейского района</t>
  </si>
  <si>
    <t>Прочие расходы по благоустройству, п. Вангаш и п. Новоерудинский</t>
  </si>
  <si>
    <t>Содержание кладбища, п. Новая Калами</t>
  </si>
  <si>
    <t>Приобретение, доставка, хранение, установка и демонтаж баннеров, аншлагов, флагов, гирлянд, прочей баннерной продукции, гп Северо-Енисейский</t>
  </si>
  <si>
    <t>Покос травы, п. Новая Калами, п. Енашимо</t>
  </si>
  <si>
    <t>Приобретение, доставка, установка малых архитектурных форм, устройство ограждения, п. Тея</t>
  </si>
  <si>
    <t>Прочие расходы по благоустройству, п. Новая Калами и п. Енашимо</t>
  </si>
  <si>
    <t>Прочие расходы по благоустройству, п. Брянка и п. Пит-Городок</t>
  </si>
  <si>
    <t>Прочие расходы по благоустройству, п. Вельмо и д. Куромба</t>
  </si>
  <si>
    <t>2210080192</t>
  </si>
  <si>
    <t>2210080193</t>
  </si>
  <si>
    <t>2210080269</t>
  </si>
  <si>
    <t>2210086030</t>
  </si>
  <si>
    <t>2210086690</t>
  </si>
  <si>
    <t>2210086900</t>
  </si>
  <si>
    <t>2210086920</t>
  </si>
  <si>
    <t>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«Поддержка муниципальных проектов по благоустройству территорий и вопросов местного значения» государственной программы Красноярского края «Содействие развитию местного самоуправления»</t>
  </si>
  <si>
    <t>Отдельное мероприятие 1. «Поддержка проектов и мероприятий по благоустройству территории района»</t>
  </si>
  <si>
    <t>Отдельное мероприятие 2. «Субсидия на возмещение фактически понесенных затрат, связанных с организацией благоустройства территории района в части освещения улиц»</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</si>
  <si>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</si>
  <si>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Тея)</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</si>
  <si>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Новая Калами)</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</si>
  <si>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Вангаш)</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</si>
  <si>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Брянка)</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</si>
  <si>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Вельмо)</t>
  </si>
  <si>
    <t>Субсидия на возмещение фактически понесенных затрат, связанных с организацией благоустройства территории района в части освещения улиц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</si>
  <si>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п. Тея</t>
  </si>
  <si>
    <t>Субсидия на возмещение фактически понесенных затрат, связанных с организацией благоустройства территории района в части освещения улиц п. Новая Калами</t>
  </si>
  <si>
    <t>Субсидия на возмещение фактически понесенных затрат, связанных с организацией благоустройства территории района в части освещения улиц п. Енашимо</t>
  </si>
  <si>
    <t>Субсидия на возмещение фактически понесенных затрат, связанных с организацией благоустройства территории района в части освещения улиц п. Вангаш</t>
  </si>
  <si>
    <t>Субсидия на возмещение фактически понесенных затрат, связанных с организацией благоустройства территории района в части освещения улиц п. Новоерудинский</t>
  </si>
  <si>
    <t>Субсидия на возмещение фактически понесенных затрат, связанных с организацией благоустройства территории района в части освещения улиц п. Вельмо</t>
  </si>
  <si>
    <t>Субсидия на возмещение фактически понесенных затрат, связанных с организацией благоустройства территории района в части освещения улиц п. Брянка</t>
  </si>
  <si>
    <t>Субсидия на возмещение фактически понесенных затрат, связанных с организацией благоустройства территории района в части освещения улиц (освещение электрических часов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</si>
  <si>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</si>
  <si>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Тея)</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</si>
  <si>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Вангаш)</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</si>
  <si>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Новая Калами)</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</si>
  <si>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Брянка)</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</si>
  <si>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Вельмо)</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</si>
  <si>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Енашимо)</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</si>
  <si>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Новоерудинский)</t>
  </si>
  <si>
    <t>2230080191</t>
  </si>
  <si>
    <t>2230080192</t>
  </si>
  <si>
    <t>2230080193</t>
  </si>
  <si>
    <t>2230080195</t>
  </si>
  <si>
    <t>2230080206</t>
  </si>
  <si>
    <t>2230080207</t>
  </si>
  <si>
    <t>Отдельное мероприятие 3. «Субсидия на возмещение фактически понесенных затрат,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t>
  </si>
  <si>
    <t>Субсидия на возмещение фактически понесенных затрат,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t>
  </si>
  <si>
    <t>Отдельное мероприятие 4. «Осуществление мероприятий по отлову и содержанию безнадзорных животных»</t>
  </si>
  <si>
    <t>Подпрограмма 2. «Содействие развитию территориального общественного самоуправления и на территории Северо-Енисейского района»</t>
  </si>
  <si>
    <t>2260000000</t>
  </si>
  <si>
    <t>2260080490</t>
  </si>
  <si>
    <t>2260080491</t>
  </si>
  <si>
    <t>Приложение к письму администрации Северо-Енисейского  района                          
 от                               №</t>
  </si>
  <si>
    <t>454</t>
  </si>
  <si>
    <t>455</t>
  </si>
  <si>
    <t>456</t>
  </si>
  <si>
    <t>457</t>
  </si>
  <si>
    <t xml:space="preserve"> за  1 полугодие 2020 года</t>
  </si>
  <si>
    <t>Утверждено ассигнований по программе, всего на 2020 год (тыс.руб.)</t>
  </si>
  <si>
    <t>за 1 полугодие 2020 года</t>
  </si>
  <si>
    <t>Остаток ассигнований по программе, всего на 2020 год (тыс.руб.)</t>
  </si>
  <si>
    <t>Оценка реализации программы по итогам  2020 года  (%)</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</si>
  <si>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</si>
  <si>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Капитальный ремонт спортивного зала муниципального бюджетного общеобразовательного учреждения «Новокаламинская средняя школа № 6», ул. Юбилейная, 25, п. Новая Калами</t>
  </si>
  <si>
    <t>Капитальный ремонт здания школьных мастерских муниципального бюджетного общеобразовательного учреждения «Тейская средняя школа № 3», ул. Октябрьская, 8Б, п. Тея</t>
  </si>
  <si>
    <t>Оборудование путей эвакуации в соответствии с требованиями пожарной безопасности</t>
  </si>
  <si>
    <t>Благоустройство территории детского сада, ул. Нагорная, 9, п. Новая Калами</t>
  </si>
  <si>
    <t>Устройство 2-х прогулочных веранд на территории муниципального бюджетного дошкольного образовательного учреждения «Северо-Енисейский детский сад № 1», ул. Карла Маркса, 24, гп Северо-Енисейский</t>
  </si>
  <si>
    <t>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</si>
  <si>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0210015980</t>
  </si>
  <si>
    <t>0210080012</t>
  </si>
  <si>
    <t>0210080270</t>
  </si>
  <si>
    <t>0210080380</t>
  </si>
  <si>
    <t>0210080450</t>
  </si>
  <si>
    <t>02100L0271</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</si>
  <si>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</si>
  <si>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</si>
  <si>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</si>
  <si>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Дополнительное финансовое обеспечение переданных Красноярским краем отдельных государственных полномочий в части оплаты 30 процентов средней стоимости путевок в краевые загородные лагеря, расположенные на территории Красноярского края</t>
  </si>
  <si>
    <t>Дополнительное финансовое обеспечение переданных Красноярским краем отдельных государственных полномочий в части оплаты 30 процентов стоимости набора продуктов питания или готовых блюд и их транспортировки в лагеря с дневным пребыванием детей</t>
  </si>
  <si>
    <t>Финансовое обеспечение дополнительных мероприятий по охране и укреплению здоровья детей, проживающих в Северо-Енисейском районе в части оплаты 100 процентов стоимости путевок в краевые загородные оздоровительные лагеря, расположенные на территории Красноярского края для 7 детей в возрасте от 7 до 18 лет, являющихся гражданами Российской Федерации, проживающих на территории Северо-Енисейского района</t>
  </si>
  <si>
    <t>Финансовое обеспечение дополнительных мероприятий по охране и укреплению здоровья детей, проживающих в Северо-Енисейском районе в части содержания 3,5 ставок педагогов дополнительного образования, исполняющих функции по сопровождению детей</t>
  </si>
  <si>
    <t>Финансовое обеспечение дополнительных мероприятий по охране и укреплению здоровья детей, проживающих в Северо-Енисейском районе в части оплаты 100 процентов стоимости набора продуктов питания или готовых блюд и их транспортировки в лагеря с дневным пребыванием для 20 детей</t>
  </si>
  <si>
    <t>0230053040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</si>
  <si>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</si>
  <si>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</si>
  <si>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</si>
  <si>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</si>
  <si>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</si>
  <si>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районов и городских округов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</si>
  <si>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</si>
  <si>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</si>
  <si>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Софинансирование субсидии бюджетам муниципальных районов и городских округов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</si>
  <si>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</si>
  <si>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0240010490</t>
  </si>
  <si>
    <t>0240053030</t>
  </si>
  <si>
    <t>0240075630</t>
  </si>
  <si>
    <t>02400S5630</t>
  </si>
  <si>
    <t>024E151690</t>
  </si>
  <si>
    <t>Субвенции бюджетам муниципальных районов и городских округов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</si>
  <si>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Расходы, связанные с подготовкой и проведением празднования 75-й годовщины Победы в Великой Отечественной войне 1941-1945 годов</t>
  </si>
  <si>
    <t>0250010490</t>
  </si>
  <si>
    <t>0250080536</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</si>
  <si>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 (Капитальный ремонт кровли ЦПК №1 по ул. Набережная, гп Северо-Енисейский)</t>
  </si>
  <si>
    <t>Подготовка проектной документации линейного объекта жилищно-коммунального хозяйства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участка системы водоотведения, ул. Суворова, 4, гп Северо-Енисейский</t>
  </si>
  <si>
    <t>Капитальный ремонт участка холодного водоснабжения от ТПС-2 до ТК-133А в гп Северо-Енисейский</t>
  </si>
  <si>
    <t>Подготовка проектной документации с получением положительного заключения государственной экспертизы на строительство объекта «Тепловая сеть от ТК-131 до ТПС №3, ул. Донского, гп Северо-Енисейский»</t>
  </si>
  <si>
    <t>Капитальный ремонт участка сети тепловодоснабжения, ТК № 93А до ТК № 104, гп Северо-Енисейский</t>
  </si>
  <si>
    <t>Содержание муниципального имущества (оборудование многоквартирных домов индивидуальными тепловыми пунктами)</t>
  </si>
  <si>
    <t>Содержание муниципального имущества (регулировка и настройка сетей теплоснабжения п. Тея для оптимизации режима распределения тепловой энергии)</t>
  </si>
  <si>
    <t>Капитальный ремонт здания муниципальной бани п. Енашимо</t>
  </si>
  <si>
    <t>Капитальный ремонт сети тепловодоснабжения, от ТК-147А до ТК-154, ул. Капитана Тибекина, 3А, гп Северо-Енисейский</t>
  </si>
  <si>
    <t>Капитальный ремонт участка сети теплоснабжения от ТК-109 до ул.Карла Маркса, 26, гп Северо-Енисейский</t>
  </si>
  <si>
    <t>Строительство расходного склада нефтепродуктов, п. Енашимо</t>
  </si>
  <si>
    <t>0410077440</t>
  </si>
  <si>
    <t>0410080088</t>
  </si>
  <si>
    <t>0410080333</t>
  </si>
  <si>
    <t>0410080349</t>
  </si>
  <si>
    <t>0410080362</t>
  </si>
  <si>
    <t>0410080526</t>
  </si>
  <si>
    <t>0410080527</t>
  </si>
  <si>
    <t>0410080528</t>
  </si>
  <si>
    <t>0410080529</t>
  </si>
  <si>
    <t>0410080551</t>
  </si>
  <si>
    <t>0410081630</t>
  </si>
  <si>
    <t>Подготовка проектной документации на бурение водозаборных скважин на территории Северо-Енисейского района</t>
  </si>
  <si>
    <t>Расходы на получение экспертного заключения государственной экспертизы на бурение водозаборных скважин на территории Северо-Енисейского района</t>
  </si>
  <si>
    <t>Работы по бурению двух водозаборных скважин на территории Северо-Енисейского района</t>
  </si>
  <si>
    <t>Расходы на сопровождение в Краевом государственном автономном учреждении "Красноярская краевая государственная экспертиза" сметного расчета на бурение водозаборных скважин на территории Северо-Енисейского района</t>
  </si>
  <si>
    <t>Строительство водозабора подземных вод гп Северо-Енисейский</t>
  </si>
  <si>
    <t>0420080545</t>
  </si>
  <si>
    <t>0420080546</t>
  </si>
  <si>
    <t>0420080558</t>
  </si>
  <si>
    <t>0420080559</t>
  </si>
  <si>
    <t>0420081510</t>
  </si>
  <si>
    <t>Подпрограмма 5. «Участие в организации деятельности по обращению с твердыми коммунальными отходами на территории Северо-Енисейского района»</t>
  </si>
  <si>
    <t>0460000000</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</si>
  <si>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«Сооружение - полигон твердых коммунальных отходов городского поселка Северо-Енисейский, переулок Артельский, сооружение 7, гп Северо-Енисейский»</t>
  </si>
  <si>
    <t>Разработка технико-экономического обоснования схемы обращения с отходами на территории гп Северо-Енисейский</t>
  </si>
  <si>
    <t>Устройство площадки под контейнеры ТКО, ул. Ленина, 48, гп Северо-Енисейский</t>
  </si>
  <si>
    <t>0460080530</t>
  </si>
  <si>
    <t>0460080547</t>
  </si>
  <si>
    <t>0460080548</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</si>
  <si>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</si>
  <si>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Софинансирование 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</si>
  <si>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0510010490</t>
  </si>
  <si>
    <t>0510074130</t>
  </si>
  <si>
    <t>0510080536</t>
  </si>
  <si>
    <t>05100S4130</t>
  </si>
  <si>
    <t>0510188080</t>
  </si>
  <si>
    <t>Приобретение громкоговорителей</t>
  </si>
  <si>
    <t>Обустройство минерализованных защитных противопожарных полос</t>
  </si>
  <si>
    <t>0520080555</t>
  </si>
  <si>
    <t>0520080556</t>
  </si>
  <si>
    <t>Цикл просветительских программ для детей дошкольного и младшего школьного возраста</t>
  </si>
  <si>
    <t>0810010480</t>
  </si>
  <si>
    <t>0810082370</t>
  </si>
  <si>
    <t>0810188080</t>
  </si>
  <si>
    <t>Гастрольная деятельность народного театра» Самородок», кукольных театров «Чударики», «Зазеркалье»</t>
  </si>
  <si>
    <t>Развитие народных художественных промыслов и ремёсел</t>
  </si>
  <si>
    <t>Проведение районного народного гуляния «Масленица»</t>
  </si>
  <si>
    <t>0840010490</t>
  </si>
  <si>
    <t>Подпрограмма 4. «Обеспечение реализации муниципальной программы»</t>
  </si>
  <si>
    <t>0830000000</t>
  </si>
  <si>
    <t>Содержание муниципального имущества в части замены светильников в помещениях офисного здания, ул. Фабричная, 3, гп Северо - Енисейский</t>
  </si>
  <si>
    <t>Содержание муниципального имущества в части установки запорной арматуры на радиаторы в помещениях офисного здания, ул. Фабричная, 3, гп. Северо – Енисейский</t>
  </si>
  <si>
    <t>0830080549</t>
  </si>
  <si>
    <t>0830080550</t>
  </si>
  <si>
    <t>0830289080</t>
  </si>
  <si>
    <t>Содержание муниципального имущества (монтаж ограждения, ул. Октябрьская, з/у 10В, п. Тея)</t>
  </si>
  <si>
    <t>Строительство объекта «Уличный туалет поселкового стадиона», ул. Фабричная, 1, гп Северо-Енисейский</t>
  </si>
  <si>
    <t>Восстановление целостности лакокрасочного слоя паркетного покрытия спортивного зала с нанесением разметки в здании физкультурно-спортивного центра, ул. Фабричная, 1А, гп Северо-Енисейский</t>
  </si>
  <si>
    <t>Финансовое обеспечение дополнительными мерами по обеспечению доступности объектов спорта для жителей Северо-Енисейского района, обучению плаванию для всех</t>
  </si>
  <si>
    <t>0910010490</t>
  </si>
  <si>
    <t>0910080495</t>
  </si>
  <si>
    <t>0910080521</t>
  </si>
  <si>
    <t>0910080522</t>
  </si>
  <si>
    <t>0910080536</t>
  </si>
  <si>
    <t>0920010490</t>
  </si>
  <si>
    <t>0920080536</t>
  </si>
  <si>
    <t>0950080536</t>
  </si>
  <si>
    <t>Ликвидация колей и других неровностей методами фрезерования,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автомобильных заездов, ул. Ленина, ул. Карла Маркса, ул. Донского, ул. Шевченко, ул. Кутузова, гп Северо-Енисейский</t>
  </si>
  <si>
    <t>Содержание муниципального имущества (ямочный ремонт дорожного покрытия автомобильных дорог, ул. Капитана Тибекина, ул. 40 лет Победы, ул. Карла Маркса, ул. Донского, ул. Октябрьская, гп Северо-Енисейский)</t>
  </si>
  <si>
    <t>Содержание муниципального имущества (углубление водопропускной трубки с восстановлением дорожного полотна, автомобильный заезд к дому №23, ул. Карла Маркса, гп Северо-Енисейский в рамках текущего ремонта)</t>
  </si>
  <si>
    <t>Ликвидация колей и других неровностей методами фрезерования,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 ул. Грибная, гп Северо-Енисейский</t>
  </si>
  <si>
    <t>Ликвидация колей и других неровностей методами фрезерования,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 по ул. Юбилейная, 5 до ул. Нагорная, 2 в п. Новая Калами</t>
  </si>
  <si>
    <t>Восстановление профиля щебеночных, гравийных и грунтовых улучшенных дорог с добавлением щебеночных или гравийных материалов ул. Шевченко, гп Северо-Енисейский</t>
  </si>
  <si>
    <t>Расходы на проведение лабораторных исследований и независимой экспертизы качества асфальтобетонной смеси применяемой при ремонте улично-дорожной сети населенных пунктов Северо-Енисейского района</t>
  </si>
  <si>
    <t>Ликвидация колей и других неровностей методами фрезерования,термопрофилирования или холодной регенерации старых конструктивныхслоев с добавлением органических и неорганических материалов и укладкой нового слоя покрытия участка автомобильной дороги, ул. Геологическая, п. Тея</t>
  </si>
  <si>
    <t>1210080095</t>
  </si>
  <si>
    <t>1210080096</t>
  </si>
  <si>
    <t>1210080097</t>
  </si>
  <si>
    <t>1210080105</t>
  </si>
  <si>
    <t>1210080119</t>
  </si>
  <si>
    <t>1210080271</t>
  </si>
  <si>
    <t>1210080544</t>
  </si>
  <si>
    <t>1210083670</t>
  </si>
  <si>
    <t>Содержание муниципального имущества (нанесение дорожной разметки улично-дорожной сети гп Северо-Енисейский)</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</si>
  <si>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</si>
  <si>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123R310601</t>
  </si>
  <si>
    <t>Обеспечение функций, возложенных на органы местного самоуправления по организации транспортного обслуживания населения в границах района</t>
  </si>
  <si>
    <t>Субсидия на возмещение недополученных доходов,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t>
  </si>
  <si>
    <t>1220080531</t>
  </si>
  <si>
    <t>1220083531</t>
  </si>
  <si>
    <t>Субсидия на возмещение фактически понесенных затрат, связанных с созданием условий для обеспечения жителей услугами торговли (реализации населению района продуктов питания) в части затрат по доставке в район указанных продуктов (включая транспортно-заготовительные расходы)</t>
  </si>
  <si>
    <t>Подготовка проекта планировки центральной части, п. Тея</t>
  </si>
  <si>
    <t>1610080374</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</si>
  <si>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«16 квартирный дом, ул. Ленина, 62А, гп Северо-Енисейский»</t>
  </si>
  <si>
    <t>Строительство объекта «16 квартирный дом, ул. Ленина, 62А, гп Северо-Енисейский»</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</si>
  <si>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«16 квартирный дом, ул. Карла Маркса, 19А, гп Северо-Енисейский»</t>
  </si>
  <si>
    <t>Строительство объекта «16 квартирный дом, ул. Карла Маркса, 19А, гп Северо-Енисейский»</t>
  </si>
  <si>
    <t>1640080376</t>
  </si>
  <si>
    <t>1640080377</t>
  </si>
  <si>
    <t>1640080385</t>
  </si>
  <si>
    <t>1640080386</t>
  </si>
  <si>
    <t>Капитальный ремонт 2 квартирного дома ул. 60 лет ВЛКСМ, 5, кв. 1, п. Тея</t>
  </si>
  <si>
    <t>Капитальный ремонт 2 квартирного дома, ул. Новая, 26, кв. 2, п. Брянка</t>
  </si>
  <si>
    <t>Капитальный ремонт 2 квартирного дома ул. Энергетиков, 10, кв. 2, п. Енашимо</t>
  </si>
  <si>
    <t>Капитальный ремонт 2 квартирного дома ул. Лесная, 22, кв. 1, п. Брянка</t>
  </si>
  <si>
    <t>Капитальный ремонт 8 квартирного дома, ул. 60 лет ВЛКСМ, 9, кв. 1, гп Северо-Енисейский</t>
  </si>
  <si>
    <t>Капитальный ремонт 12 квартирного дома, ул. Капитана Тибекина, 14А, кв. 2, гп Северо-Енисейский</t>
  </si>
  <si>
    <t>Капитальный ремонт 16 квартирного дома, ул. Капитана Тибекина, 3А, гп Северо-Енисейский</t>
  </si>
  <si>
    <t>Капитальный ремонт 3 квартирного дома, ул. Северная, 5, кв.3, п. Тея</t>
  </si>
  <si>
    <t>1650080031</t>
  </si>
  <si>
    <t>1650080069</t>
  </si>
  <si>
    <t>1650080209</t>
  </si>
  <si>
    <t>1650080218</t>
  </si>
  <si>
    <t>1650080219</t>
  </si>
  <si>
    <t>1650080220</t>
  </si>
  <si>
    <t>1650080221</t>
  </si>
  <si>
    <t>Подготовка документации по планировке территории населенных пунктов Северо-Енисейского района</t>
  </si>
  <si>
    <t>Подготовка описания границ прилегающих территорий к объектам, расположенным в населенных пунктах Северо-Енисейского района</t>
  </si>
  <si>
    <t>Подготовка проекта внесения изменений в Правила землепользования и застройки территории района</t>
  </si>
  <si>
    <t>Подготовка проектов генеральных планов и проектов внесения изменений в генеральные планы населенных пунктов Северо-Енисейского района</t>
  </si>
  <si>
    <t>1660080539</t>
  </si>
  <si>
    <t>1660080541</t>
  </si>
  <si>
    <t>1660084250</t>
  </si>
  <si>
    <t>2010010490</t>
  </si>
  <si>
    <t>Субсидия на финансовое обеспечение затрат в связи с производством (реализацией), выполнением работ, оказанием услуг в части закупки сверхнормативных запасов продуктов питания и товаров первой необходимости в условиях ухудшения ситуации в связи с распространением новой коронавирусной инфекции (2019-nCoV)</t>
  </si>
  <si>
    <t>2110080557</t>
  </si>
  <si>
    <t>Капитальный ремонт здания гаража администрации Северо-Енисейского района, ул Маяковского, 8А, гп Северо-Енисейский</t>
  </si>
  <si>
    <t>Приобретение доставка, монтаж модульной хлебопекарни, п. Брянка</t>
  </si>
  <si>
    <t>Содержание муниципального имущества (монтаж и подключение наружного септика для хлебопекарни п. Вангаш</t>
  </si>
  <si>
    <t>Капитальный ремонт пожарно-охранной сигнализации в здании администрации Северо-Енисейского района, ул. Ленина, 48, гп Северо-Енисейский</t>
  </si>
  <si>
    <t>Капитальный ремонт пожарно-охранной сигнализации в здании администрации п. Новая Калами и п. Енашимо по ул. Юбилейная, 23, п. Новая Калами</t>
  </si>
  <si>
    <t>Приобретение и монтаж модульного здания, гп Северо-Енисейский</t>
  </si>
  <si>
    <t>2130080390</t>
  </si>
  <si>
    <t>2130080542</t>
  </si>
  <si>
    <t>2130080543</t>
  </si>
  <si>
    <t>2130084530</t>
  </si>
  <si>
    <t>Устройство в парке «Радуга» дорожек из брусчатки, гп Северо-Енисейский</t>
  </si>
  <si>
    <t>Снос аварийного дома, ул. Донского, 2, гп Северо-Енисейский</t>
  </si>
  <si>
    <t>Содержание муниципального имущества (покраска забора сквера «Победы и Труда», ул. Ленина, 5Д, гп Северо-Енисейский</t>
  </si>
  <si>
    <t>Снос аварийного дома, ул. Северная, 10А, п. Тея</t>
  </si>
  <si>
    <t>Снос аварийного дома, ул. Северная, 10Б, п. Тея</t>
  </si>
  <si>
    <t>Снос аварийного дома, ул. Молодежная, 4, п. Тея</t>
  </si>
  <si>
    <t>Снос нежилого здания, ул. Коммунистическая, 4, гп Северо-Енисейский</t>
  </si>
  <si>
    <t>Расходы, связанные с подготовкой и проведением празднованием 75-й годовщины Победы в Великой Отечественной войне 1941-1945 годов, гп Северо-Енисейский</t>
  </si>
  <si>
    <t>Расходы, связанные с подготовкой и проведением празднованием 75-й годовщины Победы в Великой Отечественной войне 1941-1945 годов, п. Тея</t>
  </si>
  <si>
    <t>Расходы, связанные с подготовкой и проведением празднованием 75-й годовщины Победы в Великой Отечественной войне 1941-1945 годов, п. Новая Калами и п. Енашимо</t>
  </si>
  <si>
    <t>Расходы, связанные с подготовкой и проведением празднованием 75-й годовщины Победы в Великой Отечественной войне 1941-1945 годов, п. Брянка</t>
  </si>
  <si>
    <t>Расходы, связанные с подготовкой и проведением празднованием 75-й годовщины Победы в Великой Отечественной войне 1941-1945 годов, п. Вангаш и п. Новоерудинский</t>
  </si>
  <si>
    <t>Расходы, связанные с подготовкой и проведением празднованием 75-й годовщины Победы в Великой Отечественной войне 1941-1945 годов, п. Вельмо</t>
  </si>
  <si>
    <t>Снос нежилого здания (дизельная электростанция), ул. Энергетиков, 1Д, п. Енашимо</t>
  </si>
  <si>
    <t>Благоустройство и озеленение территории, расположенной возле офисного здания, ул. Фабричная, 3, гп Северо-Енисейский «Сквер семьи, любви и верности»</t>
  </si>
  <si>
    <t>Приобретение, доставка, хранение и установка баннеров, аншлагов, флагов, гирлянд и прочей баннерной продукции, п. Новая Калами</t>
  </si>
  <si>
    <t>Снос аварийного дома, ул. Северная, 13, п. Тея</t>
  </si>
  <si>
    <t>Снос аварийного дома, ул. Зеленая, 4, п. Енашимо</t>
  </si>
  <si>
    <t>Приобретение, доставка, хранение и установка табличек с наименованием улиц и нумерацией домов адресного хозяйства района, гп Северо-Енисейский</t>
  </si>
  <si>
    <t>Прочие расходы по благоустройству, п. Тея</t>
  </si>
  <si>
    <t>Благоустройство территории сквера Победы и Труда, ул. Ленина, 5Д, гп Северо-Енисейский</t>
  </si>
  <si>
    <t>Приобретение, доставка, хранение и установка табличек с наименованием улиц и нумерацией домов адресного хозяйства района, п Новая Калами</t>
  </si>
  <si>
    <t>Приобретение, доставка, хранение и установка табличек с наименованием улиц и нумерацией домов адресного хозяйства района, п Тея</t>
  </si>
  <si>
    <t>Приобретение, доставка, хранение и установка табличек с наименованием улиц и нумерацией домов адресного хозяйства района, п Вангаш</t>
  </si>
  <si>
    <t>Приобретение, доставка, хранение и установка табличек с наименованием улиц и нумерацией домов адресного хозяйства района, п Вельмо, д.Куромба</t>
  </si>
  <si>
    <t>Приобретение, доставка, хранение и установка табличек с наименованием улиц и нумерацией домов адресного хозяйства района, п Брянка</t>
  </si>
  <si>
    <t>2210080128</t>
  </si>
  <si>
    <t>2210080146</t>
  </si>
  <si>
    <t>2210080147</t>
  </si>
  <si>
    <t>2210080173</t>
  </si>
  <si>
    <t>2210080174</t>
  </si>
  <si>
    <t>2210080176</t>
  </si>
  <si>
    <t>2210080179</t>
  </si>
  <si>
    <t>2210080254</t>
  </si>
  <si>
    <t>2210080255</t>
  </si>
  <si>
    <t>2210080256</t>
  </si>
  <si>
    <t>2210080257</t>
  </si>
  <si>
    <t>2210080258</t>
  </si>
  <si>
    <t>2210080259</t>
  </si>
  <si>
    <t>2210080261</t>
  </si>
  <si>
    <t>2210080286</t>
  </si>
  <si>
    <t>2210086645</t>
  </si>
  <si>
    <t>2210086660</t>
  </si>
  <si>
    <t>2210086870</t>
  </si>
  <si>
    <t>2210086922</t>
  </si>
  <si>
    <t>2210086930</t>
  </si>
  <si>
    <t>2210087290</t>
  </si>
  <si>
    <t>2210087300</t>
  </si>
  <si>
    <t>2210087320</t>
  </si>
  <si>
    <t>2210087380</t>
  </si>
  <si>
    <t>Расходы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за счет прочих безвозмездных поступлений в бюджеты муниципальных районов</t>
  </si>
  <si>
    <t>Софинансирование 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</si>
  <si>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</si>
  <si>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Финансовое обеспечение на реализацию проектов развития территориальных общественных самоуправлений на территории Северо-Енисейского района</t>
  </si>
  <si>
    <t>Финансовое обеспечение на реализацию проектов развития территориальных общественных самоуправлений на территории Северо-Енисейского района за счет прочих безвозмездных поступлений в бюджеты муниципальных районов</t>
  </si>
  <si>
    <t>Субсидии бюджетам муниципальных образований на софинансирование муниципальных программ формирования современной городской (сельской) среды в поселениях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</si>
  <si>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Софинансирование субсидии бюджетам муниципальных образований на софинансирование муниципальных программ формирования современной городской (сельской) среды в поселениях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</si>
  <si>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2410074590</t>
  </si>
  <si>
    <t>24100S4590</t>
  </si>
  <si>
    <r>
      <t xml:space="preserve">Муниципальная программа </t>
    </r>
    <r>
      <rPr>
        <b/>
        <u/>
        <sz val="14"/>
        <rFont val="Times New Roman"/>
        <family val="1"/>
        <charset val="204"/>
      </rPr>
      <t xml:space="preserve">"Развитие социальных отношений, рост благополучия и защищенности граждан в Северо-Енисейском районе" </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t>
    </r>
  </si>
  <si>
    <t>Подпрограмма 1.«Профилактика безнадзорности и правонарушений несовершеннолетних на территории Северо-Енисейского района»</t>
  </si>
  <si>
    <t>2510000000</t>
  </si>
  <si>
    <t>2500000000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</si>
  <si>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</si>
  <si>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Проведение конкурса социальных проектов по профилактике безнадзорности и правонарушений несовершеннолетних</t>
  </si>
  <si>
    <t>Изготовление информационных материалов по профилактике безнадзорности и правонарушений несовершеннолетних</t>
  </si>
  <si>
    <t>Изготовление рекламно-информационных материалов по теме «Пропаганда традиционных семенных ценностей, формирование позитивного имиджа современной семьи, престижа ответственного родительства»</t>
  </si>
  <si>
    <t>Организация и проведение Дней профилактики</t>
  </si>
  <si>
    <t>2510076040</t>
  </si>
  <si>
    <t>2510080500</t>
  </si>
  <si>
    <t>2510080501</t>
  </si>
  <si>
    <t>2510080502</t>
  </si>
  <si>
    <t>2510080523</t>
  </si>
  <si>
    <t>2510289000</t>
  </si>
  <si>
    <t>2510289010</t>
  </si>
  <si>
    <t>2510289020</t>
  </si>
  <si>
    <t>2510389000</t>
  </si>
  <si>
    <t>Подпрограмма 2. «Реализация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Северо-Енисейского района»</t>
  </si>
  <si>
    <t>2520000000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</si>
  <si>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</si>
  <si>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Изготовление информационных материалов по вопросам опеки, попечительства в отношении совершеннолетних граждан, а также в сфере патронажа</t>
  </si>
  <si>
    <t>Изготовление рекламно-информационных материалов формирование положительного имиджа опекаемых семей, многопоколенческих связей современной семьи, укрепление и сохранение здоровья граждан пожилого возраста</t>
  </si>
  <si>
    <t>2520002890</t>
  </si>
  <si>
    <t>2520080503</t>
  </si>
  <si>
    <t>2520080504</t>
  </si>
  <si>
    <t>2520389000</t>
  </si>
  <si>
    <t>2520389010</t>
  </si>
  <si>
    <t>Подпрограмма 3. «Реализация дополнительных мер социальной поддержки граждан»</t>
  </si>
  <si>
    <t>2530000000</t>
  </si>
  <si>
    <t>Дополнительные меры социальной поддержки для отдельных категорий граждан - неработающх пенсионеров в виде ежемесячных денежных выплат</t>
  </si>
  <si>
    <t>Дополнительные меры социальной поддержки для отдельных категорий граждан - семьям с новорожденными детьми в виде единовременной денежной выплаты</t>
  </si>
  <si>
    <t>Дополнительные меры социальной поддержки для отдельных категорий граждан - беременным женщинам в виде ежемесячной денежной выплаты</t>
  </si>
  <si>
    <t>Дополнительные меры социальной поддержки для отдельных категорий граждан, обучающихся в высших и средних специальных образовательных организациях Красноярского края в виде ежемесячной денежной выплаты</t>
  </si>
  <si>
    <t>Дополнительные меры социальной поддержки для отдельных категорий граждан, находящихся в трудной жизненной ситуации в виде единовременной денежной выплаты</t>
  </si>
  <si>
    <t>Дополнительные меры социальной поддержки для отдельных категорий граждан в виде ежемесячной денежной выплаты</t>
  </si>
  <si>
    <t>Дополнительные меры социальной поддержки для отдельных категорий граждан - неработающих пенсионеров в виде единовременной денежной выплаты на приобретение овощей</t>
  </si>
  <si>
    <t>Дополнительные меры социальной поддержки для отдельных категорий граждан к праздничным дням и памятным датам в виде единовременной денежной выплаты</t>
  </si>
  <si>
    <t>Дополнительные меры социальной поддержки для отдельных категорий граждан, удостоенных звания «Почетный гражданин Северо-Енисейского района» в виде компенсации расходов по оплате жилья и коммунальных услуг</t>
  </si>
  <si>
    <t>Дополнительные меры социальной поддержки для отдельных категорий граждан, удостоенных звания «Почетный гражданин Северо-Енисейского района» в виде компенсации стоимости приобретенной путевки на санаторно-курортное лечение</t>
  </si>
  <si>
    <t>Дополнительные меры социальной поддержки для отдельных категорий граждан, удостоенных звания «Почетный гражданин Северо-Енисейского района» в виде компенсации стоимости проезда к месту санаторно-курортного лечения и обратно</t>
  </si>
  <si>
    <t>Дополнительные меры социальной поддержки для отдельных категорий граждан - вдовам (вдовцам) лиц, удостоенных звания «Почетный гражданин Северо-Енисейского района» в виде компенсации расходов по оплате жилья и коммунальных услуг</t>
  </si>
  <si>
    <t>Дополнительные меры социальной поддержки для отдельных категорий граждан, награжденных знаком отличия Северо-Енисейского района «Ветеран золотодобычи 25 лет» в виде ежемесячной денежной выплаты</t>
  </si>
  <si>
    <t>Дополнительные меры социальной поддержки для отдельных категорий граждан, награжденных знаком отличия Северо-Енисейского района «Ветеран золотодобычи 20 лет» в виде ежемесячной денежной выплаты</t>
  </si>
  <si>
    <t>2530080506</t>
  </si>
  <si>
    <t>2530080507</t>
  </si>
  <si>
    <t>2530080508</t>
  </si>
  <si>
    <t>2530080509</t>
  </si>
  <si>
    <t>2530080510</t>
  </si>
  <si>
    <t>2530080511</t>
  </si>
  <si>
    <t>2530080512</t>
  </si>
  <si>
    <t>2530080513</t>
  </si>
  <si>
    <t>2530080532</t>
  </si>
  <si>
    <t>2530080533</t>
  </si>
  <si>
    <t>2530080534</t>
  </si>
  <si>
    <t>2530080535</t>
  </si>
  <si>
    <t>2530080537</t>
  </si>
  <si>
    <t>2530080538</t>
  </si>
  <si>
    <t>2530289000</t>
  </si>
  <si>
    <t>2530289010</t>
  </si>
  <si>
    <t>2530289020</t>
  </si>
  <si>
    <t>Отдельное мероприятие 1. «Выплата пенсии за выслугу лет лицам, замещавшим должности муниципальной службы и муниципальные должности на постоянной основе в органах местного самоуправления Северо-Енисейского района на основании решения Северо-Енисейского районного Совета депутатов от 14 июня 2011 № 303-20»</t>
  </si>
  <si>
    <t>2540000000</t>
  </si>
  <si>
    <t>Выплата пенсии за выслугу лет лицам, замещавшим должности муниципальной службы и муниципальные должности на постоянной основе в органах местного самоуправления Северо-Енисейского района на основании решения Северо-Енисейского районного Совета депутатов от 14 июня 2011 № 303-20»</t>
  </si>
  <si>
    <t>2540080516</t>
  </si>
  <si>
    <t>0820082420</t>
  </si>
  <si>
    <t>0820082570</t>
  </si>
  <si>
    <t>0820188120</t>
  </si>
  <si>
    <t>0820188130</t>
  </si>
  <si>
    <t>0820188140</t>
  </si>
  <si>
    <t>0820188150</t>
  </si>
  <si>
    <t>0820188160</t>
  </si>
  <si>
    <t>0820188161</t>
  </si>
  <si>
    <t>0820188170</t>
  </si>
  <si>
    <t>0820188180</t>
  </si>
  <si>
    <t>0820188190</t>
  </si>
  <si>
    <t>446</t>
  </si>
  <si>
    <r>
      <t xml:space="preserve">Муниципальная программа </t>
    </r>
    <r>
      <rPr>
        <b/>
        <u/>
        <sz val="14"/>
        <rFont val="Times New Roman"/>
        <family val="1"/>
        <charset val="204"/>
      </rPr>
      <t xml:space="preserve"> «Формирование комфортной городской (сельской) среды Северо-Енисейского района на 2018-2024 годы»</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01.11.2017 №416-п «Об утверждении муниципальной программы «Об утверждении муниципальной программы «Формирование комфортной городской (сельской) среды Северо-Енисейского района на 2018-2022 годы») </t>
    </r>
  </si>
</sst>
</file>

<file path=xl/styles.xml><?xml version="1.0" encoding="utf-8"?>
<styleSheet xmlns="http://schemas.openxmlformats.org/spreadsheetml/2006/main">
  <numFmts count="2">
    <numFmt numFmtId="164" formatCode="0.000;[Red]0.000"/>
    <numFmt numFmtId="165" formatCode="?"/>
  </numFmts>
  <fonts count="22">
    <font>
      <sz val="11"/>
      <color theme="1"/>
      <name val="Calibri"/>
      <family val="2"/>
      <charset val="204"/>
      <scheme val="minor"/>
    </font>
    <font>
      <sz val="11"/>
      <color theme="1"/>
      <name val="Times New Roman"/>
      <family val="1"/>
      <charset val="204"/>
    </font>
    <font>
      <sz val="11"/>
      <name val="Times New Roman"/>
      <family val="1"/>
      <charset val="204"/>
    </font>
    <font>
      <sz val="12"/>
      <name val="Times New Roman"/>
      <family val="1"/>
      <charset val="204"/>
    </font>
    <font>
      <b/>
      <sz val="14"/>
      <name val="Times New Roman"/>
      <family val="1"/>
      <charset val="204"/>
    </font>
    <font>
      <sz val="10"/>
      <name val="Times New Roman"/>
      <family val="1"/>
      <charset val="204"/>
    </font>
    <font>
      <b/>
      <sz val="12"/>
      <name val="Times New Roman"/>
      <family val="1"/>
      <charset val="204"/>
    </font>
    <font>
      <b/>
      <u/>
      <sz val="14"/>
      <name val="Times New Roman"/>
      <family val="1"/>
      <charset val="204"/>
    </font>
    <font>
      <sz val="12"/>
      <color theme="1"/>
      <name val="Times New Roman"/>
      <family val="1"/>
      <charset val="204"/>
    </font>
    <font>
      <b/>
      <sz val="12"/>
      <color theme="1"/>
      <name val="Times New Roman"/>
      <family val="1"/>
      <charset val="204"/>
    </font>
    <font>
      <b/>
      <sz val="14"/>
      <color theme="1"/>
      <name val="Calibri"/>
      <family val="2"/>
      <charset val="204"/>
      <scheme val="minor"/>
    </font>
    <font>
      <sz val="14"/>
      <name val="Times New Roman"/>
      <family val="1"/>
      <charset val="204"/>
    </font>
    <font>
      <sz val="14"/>
      <color theme="1"/>
      <name val="Calibri"/>
      <family val="2"/>
      <charset val="204"/>
      <scheme val="minor"/>
    </font>
    <font>
      <b/>
      <sz val="14"/>
      <color rgb="FFFF0000"/>
      <name val="Times New Roman"/>
      <family val="1"/>
      <charset val="204"/>
    </font>
    <font>
      <b/>
      <sz val="11"/>
      <color theme="1"/>
      <name val="Calibri"/>
      <family val="2"/>
      <charset val="204"/>
      <scheme val="minor"/>
    </font>
    <font>
      <sz val="14"/>
      <color theme="1"/>
      <name val="Times New Roman"/>
      <family val="1"/>
      <charset val="204"/>
    </font>
    <font>
      <sz val="14"/>
      <color rgb="FFFF0000"/>
      <name val="Calibri"/>
      <family val="2"/>
      <charset val="204"/>
      <scheme val="minor"/>
    </font>
    <font>
      <sz val="14"/>
      <color rgb="FFFF0000"/>
      <name val="Times New Roman"/>
      <family val="1"/>
      <charset val="204"/>
    </font>
    <font>
      <sz val="11"/>
      <name val="Calibri"/>
      <family val="2"/>
      <charset val="204"/>
      <scheme val="minor"/>
    </font>
    <font>
      <b/>
      <sz val="12"/>
      <color rgb="FFFF0000"/>
      <name val="Times New Roman"/>
      <family val="1"/>
      <charset val="204"/>
    </font>
    <font>
      <sz val="12"/>
      <color theme="1"/>
      <name val="Calibri"/>
      <family val="2"/>
      <charset val="204"/>
      <scheme val="minor"/>
    </font>
    <font>
      <b/>
      <sz val="11"/>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s>
  <cellStyleXfs count="1">
    <xf numFmtId="0" fontId="0" fillId="0" borderId="0"/>
  </cellStyleXfs>
  <cellXfs count="217">
    <xf numFmtId="0" fontId="0" fillId="0" borderId="0" xfId="0"/>
    <xf numFmtId="0" fontId="3" fillId="0" borderId="1" xfId="0" applyFont="1" applyFill="1" applyBorder="1" applyAlignment="1">
      <alignment horizontal="center" vertical="top" wrapText="1"/>
    </xf>
    <xf numFmtId="0" fontId="4"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left" vertical="center" wrapText="1"/>
    </xf>
    <xf numFmtId="4" fontId="13" fillId="0" borderId="1"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vertical="center" wrapText="1"/>
    </xf>
    <xf numFmtId="4" fontId="6" fillId="2" borderId="1" xfId="0" applyNumberFormat="1" applyFont="1" applyFill="1" applyBorder="1" applyAlignment="1">
      <alignment horizontal="left" vertical="center" wrapText="1" shrinkToFit="1"/>
    </xf>
    <xf numFmtId="4" fontId="6" fillId="2" borderId="1" xfId="0" applyNumberFormat="1" applyFont="1" applyFill="1" applyBorder="1" applyAlignment="1">
      <alignment horizontal="center" vertical="center" wrapText="1"/>
    </xf>
    <xf numFmtId="4" fontId="6" fillId="2" borderId="1" xfId="0" applyNumberFormat="1" applyFont="1" applyFill="1" applyBorder="1" applyAlignment="1" applyProtection="1">
      <alignment horizontal="center" vertical="center" wrapText="1"/>
    </xf>
    <xf numFmtId="4" fontId="6" fillId="2" borderId="1" xfId="0" applyNumberFormat="1" applyFont="1" applyFill="1" applyBorder="1" applyAlignment="1">
      <alignment horizontal="right" vertical="center" wrapText="1"/>
    </xf>
    <xf numFmtId="4" fontId="3" fillId="0" borderId="1" xfId="0" applyNumberFormat="1" applyFont="1" applyFill="1" applyBorder="1" applyAlignment="1">
      <alignment horizontal="left" vertical="center" wrapText="1" shrinkToFit="1"/>
    </xf>
    <xf numFmtId="4" fontId="3" fillId="0" borderId="1" xfId="0" applyNumberFormat="1" applyFont="1" applyFill="1" applyBorder="1" applyAlignment="1">
      <alignment horizontal="center" vertical="center" wrapText="1"/>
    </xf>
    <xf numFmtId="4" fontId="3" fillId="0" borderId="1" xfId="0" applyNumberFormat="1" applyFont="1" applyBorder="1" applyAlignment="1" applyProtection="1">
      <alignment horizontal="center" vertical="center" wrapText="1"/>
    </xf>
    <xf numFmtId="4" fontId="3" fillId="0" borderId="1" xfId="0" applyNumberFormat="1" applyFont="1" applyFill="1" applyBorder="1" applyAlignment="1">
      <alignment horizontal="right" vertical="center" wrapText="1"/>
    </xf>
    <xf numFmtId="4" fontId="3" fillId="4" borderId="1" xfId="0" applyNumberFormat="1" applyFont="1" applyFill="1" applyBorder="1" applyAlignment="1">
      <alignment horizontal="right" vertical="center" wrapText="1"/>
    </xf>
    <xf numFmtId="4" fontId="3" fillId="0"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4" fontId="3" fillId="0" borderId="1" xfId="0" applyNumberFormat="1" applyFont="1" applyFill="1" applyBorder="1" applyAlignment="1" applyProtection="1">
      <alignment horizontal="center" vertical="center" wrapText="1"/>
    </xf>
    <xf numFmtId="4" fontId="13" fillId="0" borderId="1" xfId="0" applyNumberFormat="1" applyFont="1" applyFill="1" applyBorder="1" applyAlignment="1">
      <alignment horizontal="left" vertical="center" wrapText="1" shrinkToFit="1"/>
    </xf>
    <xf numFmtId="4" fontId="16" fillId="0" borderId="1" xfId="0" applyNumberFormat="1" applyFont="1" applyFill="1" applyBorder="1" applyAlignment="1">
      <alignment vertical="center" wrapText="1"/>
    </xf>
    <xf numFmtId="4" fontId="6" fillId="0" borderId="1" xfId="0" applyNumberFormat="1" applyFont="1" applyFill="1" applyBorder="1" applyAlignment="1">
      <alignment horizontal="left" vertical="center" wrapText="1" shrinkToFit="1"/>
    </xf>
    <xf numFmtId="4" fontId="0" fillId="0" borderId="1" xfId="0" applyNumberFormat="1" applyFill="1" applyBorder="1" applyAlignment="1">
      <alignment vertical="center" wrapText="1"/>
    </xf>
    <xf numFmtId="4" fontId="18" fillId="0" borderId="1" xfId="0" applyNumberFormat="1" applyFont="1" applyFill="1" applyBorder="1" applyAlignment="1">
      <alignment horizontal="right" vertical="center" wrapText="1"/>
    </xf>
    <xf numFmtId="4" fontId="0" fillId="0" borderId="1" xfId="0" applyNumberFormat="1" applyFill="1" applyBorder="1" applyAlignment="1">
      <alignment horizontal="right" vertical="center" wrapText="1"/>
    </xf>
    <xf numFmtId="4" fontId="6" fillId="2" borderId="1" xfId="0" applyNumberFormat="1" applyFont="1" applyFill="1" applyBorder="1" applyAlignment="1">
      <alignment horizontal="left" vertical="center" wrapText="1"/>
    </xf>
    <xf numFmtId="4" fontId="9" fillId="2" borderId="1" xfId="0" applyNumberFormat="1" applyFont="1" applyFill="1" applyBorder="1" applyAlignment="1">
      <alignment horizontal="right" vertical="center"/>
    </xf>
    <xf numFmtId="4" fontId="3" fillId="0" borderId="1" xfId="0" applyNumberFormat="1" applyFont="1" applyFill="1" applyBorder="1" applyAlignment="1">
      <alignment horizontal="left" vertical="center" wrapText="1"/>
    </xf>
    <xf numFmtId="4"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4" fontId="9" fillId="2"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4" fontId="3" fillId="2" borderId="1" xfId="0" applyNumberFormat="1" applyFont="1" applyFill="1" applyBorder="1" applyAlignment="1">
      <alignment horizontal="center" vertical="center"/>
    </xf>
    <xf numFmtId="4" fontId="13"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4" fontId="9" fillId="0" borderId="1" xfId="0" applyNumberFormat="1" applyFont="1" applyBorder="1" applyAlignment="1">
      <alignment vertical="center" wrapText="1"/>
    </xf>
    <xf numFmtId="4" fontId="9" fillId="0" borderId="1" xfId="0" applyNumberFormat="1" applyFont="1" applyBorder="1" applyAlignment="1">
      <alignment horizontal="right" vertical="center" wrapText="1"/>
    </xf>
    <xf numFmtId="4" fontId="9" fillId="2" borderId="1" xfId="0" applyNumberFormat="1" applyFont="1" applyFill="1" applyBorder="1" applyAlignment="1">
      <alignment horizontal="center" vertical="center" wrapText="1"/>
    </xf>
    <xf numFmtId="4" fontId="13" fillId="0" borderId="1" xfId="0" applyNumberFormat="1" applyFont="1" applyBorder="1" applyAlignment="1">
      <alignment vertical="center" wrapText="1"/>
    </xf>
    <xf numFmtId="4" fontId="0" fillId="0" borderId="1" xfId="0" applyNumberFormat="1" applyBorder="1" applyAlignment="1">
      <alignment vertical="center" wrapText="1"/>
    </xf>
    <xf numFmtId="4" fontId="0" fillId="0" borderId="1" xfId="0" applyNumberFormat="1" applyBorder="1" applyAlignment="1">
      <alignment horizontal="right" vertical="center" wrapText="1"/>
    </xf>
    <xf numFmtId="4" fontId="17"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 xfId="0" applyNumberFormat="1" applyFont="1" applyBorder="1" applyAlignment="1">
      <alignment horizontal="right" vertical="center" wrapText="1"/>
    </xf>
    <xf numFmtId="4" fontId="3" fillId="2" borderId="1" xfId="0" applyNumberFormat="1" applyFont="1" applyFill="1" applyBorder="1" applyAlignment="1">
      <alignment horizontal="center" vertical="center" wrapText="1"/>
    </xf>
    <xf numFmtId="4" fontId="8" fillId="0" borderId="1" xfId="0" applyNumberFormat="1" applyFont="1" applyBorder="1" applyAlignment="1">
      <alignment vertical="center" wrapText="1"/>
    </xf>
    <xf numFmtId="4" fontId="6" fillId="2" borderId="1" xfId="0" applyNumberFormat="1" applyFont="1" applyFill="1" applyBorder="1" applyAlignment="1">
      <alignment vertical="center" wrapText="1"/>
    </xf>
    <xf numFmtId="4" fontId="3" fillId="0" borderId="1" xfId="0" applyNumberFormat="1" applyFont="1" applyFill="1" applyBorder="1" applyAlignment="1">
      <alignment vertical="center" wrapText="1"/>
    </xf>
    <xf numFmtId="4" fontId="6" fillId="2" borderId="1" xfId="0" applyNumberFormat="1" applyFont="1" applyFill="1" applyBorder="1" applyAlignment="1">
      <alignment vertical="center"/>
    </xf>
    <xf numFmtId="4" fontId="9" fillId="2" borderId="1" xfId="0" applyNumberFormat="1" applyFont="1" applyFill="1" applyBorder="1" applyAlignment="1">
      <alignment vertical="center"/>
    </xf>
    <xf numFmtId="1" fontId="6" fillId="2" borderId="1" xfId="0" applyNumberFormat="1" applyFont="1" applyFill="1" applyBorder="1" applyAlignment="1">
      <alignment horizontal="center" vertical="center" wrapText="1"/>
    </xf>
    <xf numFmtId="49" fontId="3" fillId="0" borderId="1" xfId="0" applyNumberFormat="1" applyFont="1" applyBorder="1" applyAlignment="1" applyProtection="1">
      <alignment horizontal="center" vertical="center" wrapText="1"/>
    </xf>
    <xf numFmtId="3" fontId="3" fillId="0" borderId="1" xfId="0" applyNumberFormat="1" applyFont="1" applyFill="1" applyBorder="1" applyAlignment="1" applyProtection="1">
      <alignment horizontal="center" vertical="center" wrapText="1"/>
    </xf>
    <xf numFmtId="3" fontId="3" fillId="0" borderId="1" xfId="0"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4" fontId="3" fillId="4" borderId="1" xfId="0" applyNumberFormat="1" applyFont="1" applyFill="1" applyBorder="1" applyAlignment="1" applyProtection="1">
      <alignment horizontal="center" vertical="center" wrapText="1"/>
    </xf>
    <xf numFmtId="3" fontId="3" fillId="4" borderId="1" xfId="0" applyNumberFormat="1" applyFont="1" applyFill="1" applyBorder="1" applyAlignment="1" applyProtection="1">
      <alignment horizontal="center" vertical="center" wrapText="1"/>
    </xf>
    <xf numFmtId="49" fontId="6" fillId="2"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9" fontId="3" fillId="0" borderId="1" xfId="0" applyNumberFormat="1" applyFont="1" applyBorder="1" applyAlignment="1" applyProtection="1">
      <alignment horizontal="left" vertical="center" wrapText="1"/>
    </xf>
    <xf numFmtId="49" fontId="3" fillId="4" borderId="1" xfId="0" applyNumberFormat="1" applyFont="1" applyFill="1" applyBorder="1" applyAlignment="1" applyProtection="1">
      <alignment horizontal="center" vertical="center" wrapText="1"/>
    </xf>
    <xf numFmtId="4" fontId="3" fillId="4" borderId="1" xfId="0" applyNumberFormat="1" applyFont="1" applyFill="1" applyBorder="1" applyAlignment="1">
      <alignment vertical="center" wrapText="1"/>
    </xf>
    <xf numFmtId="165" fontId="3" fillId="0" borderId="1" xfId="0" applyNumberFormat="1" applyFont="1" applyBorder="1" applyAlignment="1" applyProtection="1">
      <alignment horizontal="left" vertical="center" wrapText="1"/>
    </xf>
    <xf numFmtId="49" fontId="3" fillId="2" borderId="1" xfId="0" applyNumberFormat="1" applyFont="1" applyFill="1" applyBorder="1" applyAlignment="1" applyProtection="1">
      <alignment horizontal="center" vertical="center" wrapText="1"/>
    </xf>
    <xf numFmtId="4" fontId="3" fillId="0" borderId="1" xfId="0" applyNumberFormat="1" applyFont="1" applyBorder="1" applyAlignment="1" applyProtection="1">
      <alignment horizontal="right" vertical="center" wrapText="1"/>
    </xf>
    <xf numFmtId="3" fontId="3" fillId="4"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3" fillId="4" borderId="1" xfId="0" applyNumberFormat="1" applyFont="1" applyFill="1" applyBorder="1" applyAlignment="1">
      <alignment horizontal="center" vertical="center" wrapText="1"/>
    </xf>
    <xf numFmtId="2" fontId="3" fillId="0" borderId="1" xfId="0" applyNumberFormat="1"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3" fontId="3" fillId="4"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 fontId="13" fillId="0" borderId="1" xfId="0" applyNumberFormat="1" applyFont="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1" xfId="0" applyFont="1" applyFill="1" applyBorder="1"/>
    <xf numFmtId="2" fontId="2" fillId="0" borderId="1" xfId="0" applyNumberFormat="1" applyFont="1" applyFill="1" applyBorder="1"/>
    <xf numFmtId="0" fontId="0" fillId="0" borderId="1" xfId="0" applyFill="1" applyBorder="1"/>
    <xf numFmtId="0" fontId="5" fillId="0" borderId="1" xfId="0" applyNumberFormat="1" applyFont="1" applyFill="1" applyBorder="1" applyAlignment="1">
      <alignment horizontal="center"/>
    </xf>
    <xf numFmtId="0" fontId="12" fillId="0" borderId="1" xfId="0" applyFont="1" applyFill="1" applyBorder="1"/>
    <xf numFmtId="0" fontId="0" fillId="3" borderId="1" xfId="0" applyFill="1" applyBorder="1"/>
    <xf numFmtId="0" fontId="0" fillId="2" borderId="1" xfId="0" applyFill="1" applyBorder="1"/>
    <xf numFmtId="0" fontId="0" fillId="4" borderId="1" xfId="0" applyFill="1" applyBorder="1"/>
    <xf numFmtId="4" fontId="0" fillId="0" borderId="1" xfId="0" applyNumberFormat="1" applyFill="1" applyBorder="1"/>
    <xf numFmtId="0" fontId="15" fillId="0" borderId="1" xfId="0" applyFont="1" applyFill="1" applyBorder="1"/>
    <xf numFmtId="164" fontId="0" fillId="2" borderId="1" xfId="0" applyNumberFormat="1" applyFill="1" applyBorder="1"/>
    <xf numFmtId="164" fontId="0" fillId="0" borderId="1" xfId="0" applyNumberFormat="1" applyFill="1" applyBorder="1"/>
    <xf numFmtId="164" fontId="0" fillId="3" borderId="1" xfId="0" applyNumberFormat="1" applyFill="1" applyBorder="1"/>
    <xf numFmtId="164" fontId="12" fillId="0" borderId="1" xfId="0" applyNumberFormat="1" applyFont="1" applyFill="1" applyBorder="1"/>
    <xf numFmtId="0" fontId="14" fillId="2" borderId="1" xfId="0" applyFont="1" applyFill="1" applyBorder="1"/>
    <xf numFmtId="0" fontId="8" fillId="0" borderId="1" xfId="0" applyFont="1" applyFill="1" applyBorder="1"/>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NumberFormat="1" applyFill="1" applyBorder="1"/>
    <xf numFmtId="2" fontId="0" fillId="0" borderId="1" xfId="0" applyNumberFormat="1" applyFill="1" applyBorder="1"/>
    <xf numFmtId="0" fontId="3" fillId="0" borderId="1"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4" fontId="6" fillId="4" borderId="1" xfId="0" applyNumberFormat="1" applyFont="1" applyFill="1" applyBorder="1" applyAlignment="1">
      <alignment horizontal="right" vertical="center" wrapText="1"/>
    </xf>
    <xf numFmtId="0" fontId="3" fillId="4" borderId="1" xfId="0" applyNumberFormat="1" applyFont="1" applyFill="1" applyBorder="1" applyAlignment="1">
      <alignment horizontal="center" vertical="center" wrapText="1"/>
    </xf>
    <xf numFmtId="2" fontId="3" fillId="4" borderId="1" xfId="0" applyNumberFormat="1" applyFont="1" applyFill="1" applyBorder="1" applyAlignment="1" applyProtection="1">
      <alignment horizontal="right" vertical="center" wrapText="1"/>
    </xf>
    <xf numFmtId="2" fontId="2" fillId="4" borderId="1" xfId="0" applyNumberFormat="1" applyFont="1" applyFill="1" applyBorder="1"/>
    <xf numFmtId="1" fontId="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right" vertical="center" wrapText="1"/>
    </xf>
    <xf numFmtId="4" fontId="18" fillId="4" borderId="1" xfId="0" applyNumberFormat="1" applyFont="1" applyFill="1" applyBorder="1" applyAlignment="1">
      <alignment horizontal="right" vertical="center" wrapText="1"/>
    </xf>
    <xf numFmtId="4" fontId="10" fillId="4" borderId="1" xfId="0" applyNumberFormat="1" applyFont="1" applyFill="1" applyBorder="1" applyAlignment="1">
      <alignment horizontal="right" vertical="center" wrapText="1"/>
    </xf>
    <xf numFmtId="4" fontId="0" fillId="4" borderId="1" xfId="0" applyNumberFormat="1" applyFill="1" applyBorder="1" applyAlignment="1">
      <alignment horizontal="right" vertical="center" wrapText="1"/>
    </xf>
    <xf numFmtId="4" fontId="9" fillId="4" borderId="1" xfId="0" applyNumberFormat="1" applyFont="1" applyFill="1" applyBorder="1" applyAlignment="1">
      <alignment horizontal="right" vertical="center" wrapText="1"/>
    </xf>
    <xf numFmtId="4" fontId="8" fillId="4" borderId="1" xfId="0" applyNumberFormat="1" applyFont="1" applyFill="1" applyBorder="1" applyAlignment="1">
      <alignment horizontal="right" vertical="center" wrapText="1"/>
    </xf>
    <xf numFmtId="4" fontId="8" fillId="4" borderId="1" xfId="0" applyNumberFormat="1" applyFont="1" applyFill="1" applyBorder="1" applyAlignment="1">
      <alignment vertical="center" wrapText="1"/>
    </xf>
    <xf numFmtId="2" fontId="1" fillId="4" borderId="1" xfId="0" applyNumberFormat="1" applyFont="1" applyFill="1" applyBorder="1" applyAlignment="1">
      <alignment horizontal="center" vertical="center"/>
    </xf>
    <xf numFmtId="2" fontId="0" fillId="4" borderId="1" xfId="0" applyNumberFormat="1" applyFill="1" applyBorder="1" applyAlignment="1">
      <alignment horizontal="center" vertical="center"/>
    </xf>
    <xf numFmtId="2" fontId="0" fillId="4" borderId="1" xfId="0" applyNumberFormat="1" applyFill="1" applyBorder="1"/>
    <xf numFmtId="4" fontId="19" fillId="0" borderId="1" xfId="0" applyNumberFormat="1" applyFont="1" applyFill="1" applyBorder="1" applyAlignment="1">
      <alignment horizontal="right" vertical="center" wrapText="1"/>
    </xf>
    <xf numFmtId="4" fontId="19" fillId="4" borderId="1" xfId="0" applyNumberFormat="1" applyFont="1" applyFill="1" applyBorder="1" applyAlignment="1">
      <alignment horizontal="right" vertical="center" wrapText="1"/>
    </xf>
    <xf numFmtId="4" fontId="19" fillId="0"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1" fontId="19" fillId="0" borderId="1" xfId="0" applyNumberFormat="1" applyFont="1" applyBorder="1" applyAlignment="1">
      <alignment horizontal="center" vertical="center" wrapText="1"/>
    </xf>
    <xf numFmtId="4" fontId="19" fillId="0" borderId="1" xfId="0" applyNumberFormat="1" applyFont="1" applyBorder="1" applyAlignment="1">
      <alignment horizontal="right" vertical="center" wrapText="1"/>
    </xf>
    <xf numFmtId="4" fontId="19" fillId="0" borderId="1" xfId="0" applyNumberFormat="1" applyFont="1" applyBorder="1" applyAlignment="1">
      <alignment horizontal="center" vertical="center" wrapText="1"/>
    </xf>
    <xf numFmtId="4" fontId="19" fillId="0" borderId="1" xfId="0" applyNumberFormat="1" applyFont="1" applyBorder="1" applyAlignment="1">
      <alignment vertical="center" wrapText="1"/>
    </xf>
    <xf numFmtId="4" fontId="19" fillId="4" borderId="1" xfId="0" applyNumberFormat="1" applyFont="1" applyFill="1" applyBorder="1" applyAlignment="1">
      <alignment vertical="center" wrapText="1"/>
    </xf>
    <xf numFmtId="4" fontId="19" fillId="0" borderId="1" xfId="0" applyNumberFormat="1" applyFont="1" applyFill="1" applyBorder="1" applyAlignment="1">
      <alignment vertical="center" wrapText="1"/>
    </xf>
    <xf numFmtId="4" fontId="19" fillId="0" borderId="1" xfId="0" applyNumberFormat="1" applyFont="1" applyBorder="1" applyAlignment="1" applyProtection="1">
      <alignment horizontal="center" vertical="center" wrapText="1"/>
    </xf>
    <xf numFmtId="4" fontId="3" fillId="0" borderId="2" xfId="0" applyNumberFormat="1" applyFont="1" applyBorder="1" applyAlignment="1" applyProtection="1">
      <alignment horizontal="right" vertical="center" wrapText="1"/>
    </xf>
    <xf numFmtId="4" fontId="6" fillId="2" borderId="1" xfId="0" applyNumberFormat="1" applyFont="1" applyFill="1" applyBorder="1" applyAlignment="1" applyProtection="1">
      <alignment horizontal="right" vertical="center" wrapText="1"/>
    </xf>
    <xf numFmtId="1"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 fontId="3" fillId="2" borderId="1" xfId="0" applyNumberFormat="1" applyFont="1" applyFill="1" applyBorder="1" applyAlignment="1">
      <alignment horizontal="right" vertical="center" wrapText="1"/>
    </xf>
    <xf numFmtId="49" fontId="6" fillId="2" borderId="1" xfId="0" applyNumberFormat="1" applyFont="1" applyFill="1" applyBorder="1" applyAlignment="1" applyProtection="1">
      <alignment horizontal="left" vertical="center" wrapText="1"/>
    </xf>
    <xf numFmtId="4" fontId="6" fillId="2" borderId="2" xfId="0" applyNumberFormat="1" applyFont="1" applyFill="1" applyBorder="1" applyAlignment="1" applyProtection="1">
      <alignment horizontal="right" vertical="center" wrapText="1"/>
    </xf>
    <xf numFmtId="4" fontId="20" fillId="2" borderId="1" xfId="0" applyNumberFormat="1" applyFont="1" applyFill="1" applyBorder="1" applyAlignment="1">
      <alignment vertical="center" wrapText="1"/>
    </xf>
    <xf numFmtId="4"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vertical="center" wrapText="1"/>
    </xf>
    <xf numFmtId="49" fontId="19" fillId="4" borderId="1" xfId="0" applyNumberFormat="1" applyFont="1" applyFill="1" applyBorder="1" applyAlignment="1" applyProtection="1">
      <alignment horizontal="center" vertical="center" wrapText="1"/>
    </xf>
    <xf numFmtId="0" fontId="0" fillId="0" borderId="3" xfId="0" applyFill="1" applyBorder="1"/>
    <xf numFmtId="0" fontId="0" fillId="0" borderId="4" xfId="0" applyNumberFormat="1" applyFill="1" applyBorder="1" applyAlignment="1">
      <alignment horizontal="center" vertical="center"/>
    </xf>
    <xf numFmtId="0" fontId="0" fillId="0" borderId="4" xfId="0" applyFill="1" applyBorder="1" applyAlignment="1">
      <alignment horizontal="center" vertical="center"/>
    </xf>
    <xf numFmtId="2" fontId="0" fillId="0" borderId="4" xfId="0" applyNumberFormat="1" applyFill="1" applyBorder="1" applyAlignment="1">
      <alignment horizontal="center" vertical="center"/>
    </xf>
    <xf numFmtId="2" fontId="0" fillId="4" borderId="4" xfId="0" applyNumberForma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2" fontId="1" fillId="0" borderId="0" xfId="0" applyNumberFormat="1" applyFont="1" applyFill="1" applyBorder="1" applyAlignment="1">
      <alignment horizontal="center" vertical="center"/>
    </xf>
    <xf numFmtId="2" fontId="1" fillId="4"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2" fontId="0" fillId="4" borderId="0" xfId="0" applyNumberFormat="1" applyFill="1" applyBorder="1" applyAlignment="1">
      <alignment horizontal="center" vertical="center"/>
    </xf>
    <xf numFmtId="0" fontId="20" fillId="4" borderId="1" xfId="0" applyFont="1" applyFill="1" applyBorder="1"/>
    <xf numFmtId="165" fontId="3" fillId="0" borderId="5" xfId="0" applyNumberFormat="1" applyFont="1" applyBorder="1" applyAlignment="1" applyProtection="1">
      <alignment horizontal="left" vertical="center" wrapText="1"/>
    </xf>
    <xf numFmtId="4" fontId="3" fillId="0" borderId="5" xfId="0" applyNumberFormat="1" applyFont="1" applyBorder="1" applyAlignment="1" applyProtection="1">
      <alignment horizontal="right" vertical="center" wrapText="1"/>
    </xf>
    <xf numFmtId="49" fontId="3"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left" vertical="center" wrapText="1"/>
    </xf>
    <xf numFmtId="4" fontId="3" fillId="0" borderId="6" xfId="0" applyNumberFormat="1" applyFont="1" applyBorder="1" applyAlignment="1" applyProtection="1">
      <alignment horizontal="right" vertical="center" wrapText="1"/>
    </xf>
    <xf numFmtId="4" fontId="3" fillId="0" borderId="4" xfId="0" applyNumberFormat="1" applyFont="1" applyFill="1" applyBorder="1" applyAlignment="1">
      <alignment horizontal="right" vertical="center" wrapText="1"/>
    </xf>
    <xf numFmtId="4" fontId="3" fillId="4" borderId="4" xfId="0" applyNumberFormat="1" applyFont="1" applyFill="1" applyBorder="1" applyAlignment="1">
      <alignment horizontal="right" vertical="center" wrapText="1"/>
    </xf>
    <xf numFmtId="165" fontId="6" fillId="2" borderId="1" xfId="0" applyNumberFormat="1" applyFont="1" applyFill="1" applyBorder="1" applyAlignment="1" applyProtection="1">
      <alignment horizontal="left" vertical="center" wrapText="1"/>
    </xf>
    <xf numFmtId="0" fontId="3" fillId="2" borderId="1" xfId="0" applyNumberFormat="1" applyFont="1" applyFill="1" applyBorder="1" applyAlignment="1">
      <alignment horizontal="center" vertical="center"/>
    </xf>
    <xf numFmtId="49" fontId="6" fillId="2" borderId="7" xfId="0" applyNumberFormat="1" applyFont="1" applyFill="1" applyBorder="1" applyAlignment="1" applyProtection="1">
      <alignment horizontal="left" vertical="center" wrapText="1"/>
    </xf>
    <xf numFmtId="49" fontId="6" fillId="2" borderId="8" xfId="0"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xf>
    <xf numFmtId="49" fontId="6" fillId="2" borderId="2" xfId="0" applyNumberFormat="1" applyFont="1" applyFill="1" applyBorder="1" applyAlignment="1" applyProtection="1">
      <alignment horizontal="center" vertical="center" wrapText="1"/>
    </xf>
    <xf numFmtId="0" fontId="6" fillId="2" borderId="1" xfId="0" applyNumberFormat="1" applyFont="1" applyFill="1" applyBorder="1" applyAlignment="1">
      <alignment horizontal="center" vertical="center" wrapText="1"/>
    </xf>
    <xf numFmtId="4" fontId="0" fillId="2" borderId="1" xfId="0" applyNumberFormat="1" applyFill="1" applyBorder="1" applyAlignment="1">
      <alignment vertical="center" wrapText="1"/>
    </xf>
    <xf numFmtId="49" fontId="8" fillId="4" borderId="1" xfId="0" applyNumberFormat="1" applyFont="1" applyFill="1" applyBorder="1" applyAlignment="1">
      <alignment horizontal="center" vertical="center" wrapText="1"/>
    </xf>
    <xf numFmtId="49" fontId="6" fillId="2" borderId="9" xfId="0" applyNumberFormat="1" applyFont="1" applyFill="1" applyBorder="1" applyAlignment="1" applyProtection="1">
      <alignment horizontal="left" vertical="center" wrapText="1"/>
    </xf>
    <xf numFmtId="0" fontId="1" fillId="2" borderId="1" xfId="0" applyFont="1" applyFill="1" applyBorder="1" applyAlignment="1">
      <alignment horizontal="center" vertical="center"/>
    </xf>
    <xf numFmtId="2" fontId="1" fillId="4" borderId="1" xfId="0" applyNumberFormat="1" applyFont="1" applyFill="1" applyBorder="1" applyAlignment="1">
      <alignment horizontal="right" vertical="center"/>
    </xf>
    <xf numFmtId="2" fontId="21" fillId="2" borderId="1" xfId="0" applyNumberFormat="1" applyFont="1" applyFill="1" applyBorder="1" applyAlignment="1">
      <alignment horizontal="right" vertical="center"/>
    </xf>
    <xf numFmtId="2" fontId="3" fillId="4" borderId="1" xfId="0" applyNumberFormat="1" applyFont="1" applyFill="1" applyBorder="1" applyAlignment="1">
      <alignment vertical="center" wrapText="1"/>
    </xf>
    <xf numFmtId="4" fontId="6" fillId="2" borderId="4" xfId="0" applyNumberFormat="1" applyFont="1" applyFill="1" applyBorder="1" applyAlignment="1">
      <alignment horizontal="right" vertical="center" wrapText="1"/>
    </xf>
    <xf numFmtId="4" fontId="3" fillId="2" borderId="1"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2" fontId="9" fillId="2" borderId="1" xfId="0" applyNumberFormat="1" applyFont="1" applyFill="1" applyBorder="1" applyAlignment="1">
      <alignment horizontal="right" vertical="center"/>
    </xf>
    <xf numFmtId="0" fontId="2" fillId="0" borderId="0" xfId="0" applyNumberFormat="1" applyFont="1" applyFill="1" applyBorder="1"/>
    <xf numFmtId="0" fontId="2" fillId="0" borderId="0" xfId="0" applyFont="1" applyFill="1" applyBorder="1"/>
    <xf numFmtId="2" fontId="2" fillId="0" borderId="0" xfId="0" applyNumberFormat="1" applyFont="1" applyFill="1" applyBorder="1"/>
    <xf numFmtId="4" fontId="3" fillId="4" borderId="1" xfId="0" applyNumberFormat="1" applyFont="1" applyFill="1" applyBorder="1" applyAlignment="1">
      <alignment horizontal="center" vertical="center" wrapText="1"/>
    </xf>
    <xf numFmtId="4" fontId="3" fillId="4" borderId="1" xfId="0" applyNumberFormat="1" applyFont="1" applyFill="1" applyBorder="1" applyAlignment="1" applyProtection="1">
      <alignment horizontal="right" vertical="center" wrapText="1"/>
    </xf>
    <xf numFmtId="0" fontId="8" fillId="4" borderId="1" xfId="0" applyFont="1" applyFill="1" applyBorder="1" applyAlignment="1">
      <alignment horizontal="center" vertical="center"/>
    </xf>
    <xf numFmtId="0" fontId="8" fillId="0" borderId="1" xfId="0" applyFont="1" applyFill="1" applyBorder="1" applyAlignment="1">
      <alignment horizontal="center" vertical="center"/>
    </xf>
    <xf numFmtId="49" fontId="6" fillId="4" borderId="1" xfId="0" applyNumberFormat="1" applyFont="1" applyFill="1" applyBorder="1" applyAlignment="1" applyProtection="1">
      <alignment horizontal="center" vertical="center" wrapText="1"/>
    </xf>
    <xf numFmtId="4" fontId="8" fillId="4"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4" fontId="6" fillId="3" borderId="1" xfId="0" applyNumberFormat="1" applyFont="1" applyFill="1" applyBorder="1" applyAlignment="1">
      <alignment horizontal="left" vertical="center" wrapText="1"/>
    </xf>
    <xf numFmtId="4" fontId="8" fillId="3" borderId="1" xfId="0" applyNumberFormat="1" applyFont="1" applyFill="1" applyBorder="1" applyAlignment="1">
      <alignment horizontal="left" vertical="center" wrapText="1"/>
    </xf>
    <xf numFmtId="4" fontId="4" fillId="3" borderId="1" xfId="0" applyNumberFormat="1" applyFont="1" applyFill="1" applyBorder="1" applyAlignment="1">
      <alignment horizontal="left" vertical="center" wrapText="1"/>
    </xf>
    <xf numFmtId="4" fontId="10" fillId="3" borderId="1" xfId="0" applyNumberFormat="1" applyFont="1" applyFill="1" applyBorder="1" applyAlignment="1">
      <alignment horizontal="left" vertical="center" wrapText="1"/>
    </xf>
    <xf numFmtId="4" fontId="0" fillId="3" borderId="1" xfId="0" applyNumberFormat="1" applyFill="1" applyBorder="1" applyAlignment="1">
      <alignment horizontal="left" vertical="center" wrapText="1"/>
    </xf>
    <xf numFmtId="4" fontId="4" fillId="3" borderId="1" xfId="0" applyNumberFormat="1" applyFont="1" applyFill="1" applyBorder="1" applyAlignment="1">
      <alignment horizontal="left" vertical="center" wrapText="1" shrinkToFit="1"/>
    </xf>
    <xf numFmtId="4" fontId="0" fillId="3" borderId="1" xfId="0" applyNumberFormat="1" applyFill="1" applyBorder="1" applyAlignment="1">
      <alignment vertical="center" wrapText="1"/>
    </xf>
    <xf numFmtId="4" fontId="11" fillId="3" borderId="1" xfId="0" applyNumberFormat="1" applyFont="1" applyFill="1" applyBorder="1" applyAlignment="1">
      <alignment horizontal="left" vertical="center" wrapText="1"/>
    </xf>
    <xf numFmtId="2" fontId="2" fillId="0" borderId="0" xfId="0" applyNumberFormat="1" applyFont="1" applyFill="1" applyBorder="1" applyAlignment="1">
      <alignment vertical="top" wrapText="1"/>
    </xf>
    <xf numFmtId="0" fontId="4" fillId="0" borderId="0" xfId="0" applyFont="1" applyFill="1" applyBorder="1" applyAlignment="1">
      <alignment horizontal="center"/>
    </xf>
    <xf numFmtId="0" fontId="4" fillId="0" borderId="0" xfId="0" applyFont="1" applyFill="1" applyBorder="1" applyAlignment="1"/>
    <xf numFmtId="0" fontId="7" fillId="0" borderId="4" xfId="0" applyFont="1" applyFill="1" applyBorder="1" applyAlignment="1">
      <alignment horizontal="center"/>
    </xf>
    <xf numFmtId="0" fontId="7" fillId="0" borderId="4" xfId="0" applyFont="1" applyFill="1" applyBorder="1" applyAlignment="1"/>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4"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22"/>
  <sheetViews>
    <sheetView tabSelected="1" view="pageBreakPreview" topLeftCell="A668" zoomScale="55" zoomScaleNormal="75" zoomScaleSheetLayoutView="55" zoomScalePageLayoutView="66" workbookViewId="0">
      <selection activeCell="I513" sqref="I513"/>
    </sheetView>
  </sheetViews>
  <sheetFormatPr defaultColWidth="9.140625" defaultRowHeight="15"/>
  <cols>
    <col min="1" max="1" width="73.28515625" style="105" customWidth="1"/>
    <col min="2" max="2" width="16.28515625" style="85" customWidth="1"/>
    <col min="3" max="3" width="18.85546875" style="85" customWidth="1"/>
    <col min="4" max="4" width="20.140625" style="106" customWidth="1"/>
    <col min="5" max="5" width="22.7109375" style="106" customWidth="1"/>
    <col min="6" max="6" width="20" style="123" customWidth="1"/>
    <col min="7" max="7" width="19.28515625" style="106" customWidth="1"/>
    <col min="8" max="8" width="22.7109375" style="106" customWidth="1"/>
    <col min="9" max="9" width="21.140625" style="106" customWidth="1"/>
    <col min="10" max="10" width="17.28515625" style="85" customWidth="1"/>
    <col min="11" max="11" width="15.85546875" style="85" customWidth="1"/>
    <col min="12" max="13" width="14.5703125" style="85" customWidth="1"/>
    <col min="14" max="16384" width="9.140625" style="85"/>
  </cols>
  <sheetData>
    <row r="1" spans="1:13">
      <c r="A1" s="187"/>
      <c r="B1" s="188"/>
      <c r="C1" s="188"/>
      <c r="D1" s="189"/>
      <c r="E1" s="189"/>
      <c r="F1" s="209" t="s">
        <v>696</v>
      </c>
      <c r="G1" s="209"/>
      <c r="H1" s="209"/>
      <c r="I1" s="209"/>
      <c r="J1" s="148"/>
    </row>
    <row r="2" spans="1:13" ht="41.25" customHeight="1">
      <c r="A2" s="187"/>
      <c r="B2" s="188"/>
      <c r="C2" s="188"/>
      <c r="D2" s="189"/>
      <c r="E2" s="189"/>
      <c r="F2" s="209"/>
      <c r="G2" s="209"/>
      <c r="H2" s="209"/>
      <c r="I2" s="209"/>
      <c r="J2" s="148"/>
    </row>
    <row r="3" spans="1:13" ht="18.75">
      <c r="A3" s="210" t="s">
        <v>4</v>
      </c>
      <c r="B3" s="211"/>
      <c r="C3" s="211"/>
      <c r="D3" s="211"/>
      <c r="E3" s="211"/>
      <c r="F3" s="211"/>
      <c r="G3" s="211"/>
      <c r="H3" s="211"/>
      <c r="I3" s="211"/>
      <c r="J3" s="148"/>
    </row>
    <row r="4" spans="1:13" ht="31.5" customHeight="1">
      <c r="A4" s="212" t="s">
        <v>701</v>
      </c>
      <c r="B4" s="213"/>
      <c r="C4" s="213"/>
      <c r="D4" s="213"/>
      <c r="E4" s="213"/>
      <c r="F4" s="213"/>
      <c r="G4" s="213"/>
      <c r="H4" s="213"/>
      <c r="I4" s="213"/>
    </row>
    <row r="5" spans="1:13">
      <c r="A5" s="86"/>
      <c r="B5" s="83"/>
      <c r="C5" s="83"/>
      <c r="D5" s="84"/>
      <c r="E5" s="84"/>
      <c r="F5" s="112"/>
      <c r="G5" s="84"/>
      <c r="H5" s="84"/>
      <c r="I5" s="84"/>
    </row>
    <row r="6" spans="1:13">
      <c r="A6" s="214" t="s">
        <v>43</v>
      </c>
      <c r="B6" s="215" t="s">
        <v>10</v>
      </c>
      <c r="C6" s="215" t="s">
        <v>11</v>
      </c>
      <c r="D6" s="198" t="s">
        <v>702</v>
      </c>
      <c r="E6" s="198" t="s">
        <v>703</v>
      </c>
      <c r="F6" s="198"/>
      <c r="G6" s="198"/>
      <c r="H6" s="198" t="s">
        <v>704</v>
      </c>
      <c r="I6" s="198" t="s">
        <v>705</v>
      </c>
    </row>
    <row r="7" spans="1:13">
      <c r="A7" s="214"/>
      <c r="B7" s="215"/>
      <c r="C7" s="215"/>
      <c r="D7" s="198"/>
      <c r="E7" s="198"/>
      <c r="F7" s="198"/>
      <c r="G7" s="198"/>
      <c r="H7" s="198"/>
      <c r="I7" s="198"/>
    </row>
    <row r="8" spans="1:13">
      <c r="A8" s="214"/>
      <c r="B8" s="215"/>
      <c r="C8" s="215"/>
      <c r="D8" s="198"/>
      <c r="E8" s="198" t="s">
        <v>547</v>
      </c>
      <c r="F8" s="216" t="s">
        <v>548</v>
      </c>
      <c r="G8" s="198" t="s">
        <v>549</v>
      </c>
      <c r="H8" s="198"/>
      <c r="I8" s="198"/>
    </row>
    <row r="9" spans="1:13" ht="55.5" customHeight="1">
      <c r="A9" s="214"/>
      <c r="B9" s="215"/>
      <c r="C9" s="215"/>
      <c r="D9" s="198"/>
      <c r="E9" s="198"/>
      <c r="F9" s="216"/>
      <c r="G9" s="198"/>
      <c r="H9" s="198"/>
      <c r="I9" s="198"/>
    </row>
    <row r="10" spans="1:13" ht="30" customHeight="1">
      <c r="A10" s="5">
        <v>1</v>
      </c>
      <c r="B10" s="1">
        <v>2</v>
      </c>
      <c r="C10" s="1">
        <v>3</v>
      </c>
      <c r="D10" s="4">
        <v>4</v>
      </c>
      <c r="E10" s="4">
        <v>5</v>
      </c>
      <c r="F10" s="113">
        <v>6</v>
      </c>
      <c r="G10" s="3" t="s">
        <v>441</v>
      </c>
      <c r="H10" s="3" t="s">
        <v>442</v>
      </c>
      <c r="I10" s="3" t="s">
        <v>472</v>
      </c>
    </row>
    <row r="11" spans="1:13" s="87" customFormat="1" ht="31.5" customHeight="1">
      <c r="A11" s="2" t="s">
        <v>5</v>
      </c>
      <c r="B11" s="2" t="s">
        <v>2</v>
      </c>
      <c r="C11" s="2" t="s">
        <v>2</v>
      </c>
      <c r="D11" s="14">
        <f>D13+D126+D168+D213+D255+D360+D427+D450+D460+D507+D522+D540+D573+D672</f>
        <v>1987074.6977799996</v>
      </c>
      <c r="E11" s="14">
        <f>E13+E126+E168+E213+E255+E360+E427+E450+E460+E507+E522+E540+E573+E672</f>
        <v>667032.50695000007</v>
      </c>
      <c r="F11" s="14">
        <f>F13+F126+F168+F213+F255+F360+F427+F450+F460+F507+F522+F540+F573+F672</f>
        <v>667032.50695000007</v>
      </c>
      <c r="G11" s="14">
        <f>E11-F11</f>
        <v>0</v>
      </c>
      <c r="H11" s="13">
        <f>D11-F11</f>
        <v>1320042.1908299995</v>
      </c>
      <c r="I11" s="13">
        <f>F11/D11*100</f>
        <v>33.568567286132847</v>
      </c>
    </row>
    <row r="12" spans="1:13" s="88" customFormat="1" ht="41.25" customHeight="1">
      <c r="A12" s="199" t="s">
        <v>53</v>
      </c>
      <c r="B12" s="200"/>
      <c r="C12" s="200"/>
      <c r="D12" s="200"/>
      <c r="E12" s="200"/>
      <c r="F12" s="200"/>
      <c r="G12" s="200"/>
      <c r="H12" s="200"/>
      <c r="I12" s="200"/>
    </row>
    <row r="13" spans="1:13" s="87" customFormat="1" ht="30.75" customHeight="1">
      <c r="A13" s="8" t="s">
        <v>1</v>
      </c>
      <c r="B13" s="9"/>
      <c r="C13" s="134" t="s">
        <v>159</v>
      </c>
      <c r="D13" s="124">
        <f>D15+D37+D41+D56+D102</f>
        <v>634261.66631999984</v>
      </c>
      <c r="E13" s="124">
        <f>E15+E37+E41+E56+E102</f>
        <v>295777.40073999995</v>
      </c>
      <c r="F13" s="125">
        <f>F15+F37+F41+F56+F102</f>
        <v>295777.40073999995</v>
      </c>
      <c r="G13" s="124">
        <f>G15+G37+G41+G56+G102</f>
        <v>0</v>
      </c>
      <c r="H13" s="126">
        <f t="shared" ref="H13:H34" si="0">D13-F13</f>
        <v>338484.26557999989</v>
      </c>
      <c r="I13" s="126">
        <f t="shared" ref="I13:I34" si="1">F13/D13*100</f>
        <v>46.633340219992633</v>
      </c>
    </row>
    <row r="14" spans="1:13" ht="33" customHeight="1">
      <c r="A14" s="11" t="s">
        <v>6</v>
      </c>
      <c r="B14" s="12"/>
      <c r="C14" s="12"/>
      <c r="D14" s="13"/>
      <c r="E14" s="13"/>
      <c r="F14" s="108"/>
      <c r="G14" s="14"/>
      <c r="H14" s="13"/>
      <c r="I14" s="13"/>
    </row>
    <row r="15" spans="1:13" s="89" customFormat="1" ht="39" customHeight="1">
      <c r="A15" s="15" t="s">
        <v>7</v>
      </c>
      <c r="B15" s="16"/>
      <c r="C15" s="17" t="s">
        <v>158</v>
      </c>
      <c r="D15" s="18">
        <f>SUM(D16:D30)</f>
        <v>26717.993119999999</v>
      </c>
      <c r="E15" s="18">
        <f>SUM(E16:E30)</f>
        <v>5448.2739199999996</v>
      </c>
      <c r="F15" s="18">
        <f>SUM(F16:F30)</f>
        <v>5448.2739199999996</v>
      </c>
      <c r="G15" s="18">
        <f>E15-F15</f>
        <v>0</v>
      </c>
      <c r="H15" s="16">
        <f t="shared" ref="H15" si="2">D15-F15</f>
        <v>21269.7192</v>
      </c>
      <c r="I15" s="16">
        <f t="shared" si="1"/>
        <v>20.39177828787464</v>
      </c>
    </row>
    <row r="16" spans="1:13" s="90" customFormat="1" ht="147.75" customHeight="1">
      <c r="A16" s="71" t="s">
        <v>706</v>
      </c>
      <c r="B16" s="138">
        <v>441</v>
      </c>
      <c r="C16" s="60" t="s">
        <v>713</v>
      </c>
      <c r="D16" s="73">
        <v>1113.403</v>
      </c>
      <c r="E16" s="73">
        <v>0</v>
      </c>
      <c r="F16" s="73">
        <v>0</v>
      </c>
      <c r="G16" s="182">
        <f t="shared" ref="G16:G30" si="3">E16-F16</f>
        <v>0</v>
      </c>
      <c r="H16" s="70">
        <f t="shared" si="0"/>
        <v>1113.403</v>
      </c>
      <c r="I16" s="70">
        <f t="shared" si="1"/>
        <v>0</v>
      </c>
      <c r="M16" s="161"/>
    </row>
    <row r="17" spans="1:11" s="90" customFormat="1" ht="55.5" customHeight="1">
      <c r="A17" s="68" t="s">
        <v>473</v>
      </c>
      <c r="B17" s="138" t="s">
        <v>13</v>
      </c>
      <c r="C17" s="60" t="s">
        <v>476</v>
      </c>
      <c r="D17" s="73">
        <v>452.5</v>
      </c>
      <c r="E17" s="73">
        <v>269</v>
      </c>
      <c r="F17" s="73">
        <v>269</v>
      </c>
      <c r="G17" s="182">
        <f t="shared" si="3"/>
        <v>0</v>
      </c>
      <c r="H17" s="70">
        <f t="shared" si="0"/>
        <v>183.5</v>
      </c>
      <c r="I17" s="70">
        <f t="shared" si="1"/>
        <v>59.447513812154696</v>
      </c>
    </row>
    <row r="18" spans="1:11" s="90" customFormat="1" ht="63.75" customHeight="1">
      <c r="A18" s="68" t="s">
        <v>707</v>
      </c>
      <c r="B18" s="137">
        <v>444</v>
      </c>
      <c r="C18" s="60" t="s">
        <v>714</v>
      </c>
      <c r="D18" s="73">
        <v>2213.7712499999998</v>
      </c>
      <c r="E18" s="73">
        <v>0</v>
      </c>
      <c r="F18" s="73">
        <v>0</v>
      </c>
      <c r="G18" s="182">
        <f t="shared" si="3"/>
        <v>0</v>
      </c>
      <c r="H18" s="70">
        <f t="shared" si="0"/>
        <v>2213.7712499999998</v>
      </c>
      <c r="I18" s="70">
        <f t="shared" si="1"/>
        <v>0</v>
      </c>
    </row>
    <row r="19" spans="1:11" s="90" customFormat="1" ht="56.25" customHeight="1">
      <c r="A19" s="68" t="s">
        <v>533</v>
      </c>
      <c r="B19" s="138" t="s">
        <v>13</v>
      </c>
      <c r="C19" s="60" t="s">
        <v>537</v>
      </c>
      <c r="D19" s="73">
        <v>7</v>
      </c>
      <c r="E19" s="73">
        <v>0</v>
      </c>
      <c r="F19" s="73">
        <v>0</v>
      </c>
      <c r="G19" s="182">
        <f t="shared" si="3"/>
        <v>0</v>
      </c>
      <c r="H19" s="70">
        <f t="shared" si="0"/>
        <v>7</v>
      </c>
      <c r="I19" s="70">
        <f t="shared" si="1"/>
        <v>0</v>
      </c>
    </row>
    <row r="20" spans="1:11" ht="34.5" customHeight="1">
      <c r="A20" s="68" t="s">
        <v>443</v>
      </c>
      <c r="B20" s="139" t="s">
        <v>13</v>
      </c>
      <c r="C20" s="60" t="s">
        <v>157</v>
      </c>
      <c r="D20" s="73">
        <v>12088.68499</v>
      </c>
      <c r="E20" s="73">
        <v>4882.04504</v>
      </c>
      <c r="F20" s="73">
        <v>4882.04504</v>
      </c>
      <c r="G20" s="182">
        <f t="shared" si="3"/>
        <v>0</v>
      </c>
      <c r="H20" s="70">
        <f t="shared" si="0"/>
        <v>7206.6399499999998</v>
      </c>
      <c r="I20" s="70">
        <f t="shared" si="1"/>
        <v>40.385244913226906</v>
      </c>
    </row>
    <row r="21" spans="1:11" ht="60.75" customHeight="1">
      <c r="A21" s="68" t="s">
        <v>406</v>
      </c>
      <c r="B21" s="139" t="s">
        <v>18</v>
      </c>
      <c r="C21" s="60" t="s">
        <v>477</v>
      </c>
      <c r="D21" s="73">
        <v>300</v>
      </c>
      <c r="E21" s="73">
        <v>150</v>
      </c>
      <c r="F21" s="73">
        <v>150</v>
      </c>
      <c r="G21" s="182">
        <f t="shared" si="3"/>
        <v>0</v>
      </c>
      <c r="H21" s="56">
        <f t="shared" si="0"/>
        <v>150</v>
      </c>
      <c r="I21" s="56">
        <f t="shared" si="1"/>
        <v>50</v>
      </c>
    </row>
    <row r="22" spans="1:11" ht="67.5" customHeight="1">
      <c r="A22" s="68" t="s">
        <v>407</v>
      </c>
      <c r="B22" s="139" t="s">
        <v>18</v>
      </c>
      <c r="C22" s="60" t="s">
        <v>444</v>
      </c>
      <c r="D22" s="73">
        <v>600</v>
      </c>
      <c r="E22" s="73">
        <v>147.22888</v>
      </c>
      <c r="F22" s="73">
        <v>147.22888</v>
      </c>
      <c r="G22" s="182">
        <f t="shared" si="3"/>
        <v>0</v>
      </c>
      <c r="H22" s="56">
        <f t="shared" ref="H22:H26" si="4">D22-F22</f>
        <v>452.77112</v>
      </c>
      <c r="I22" s="56">
        <f t="shared" ref="I22:I26" si="5">F22/D22*100</f>
        <v>24.53814666666667</v>
      </c>
    </row>
    <row r="23" spans="1:11" ht="60.75" customHeight="1">
      <c r="A23" s="68" t="s">
        <v>708</v>
      </c>
      <c r="B23" s="139" t="s">
        <v>18</v>
      </c>
      <c r="C23" s="60" t="s">
        <v>715</v>
      </c>
      <c r="D23" s="73">
        <v>3541.9570800000001</v>
      </c>
      <c r="E23" s="73">
        <v>0</v>
      </c>
      <c r="F23" s="73">
        <v>0</v>
      </c>
      <c r="G23" s="182">
        <f t="shared" si="3"/>
        <v>0</v>
      </c>
      <c r="H23" s="56">
        <f t="shared" si="4"/>
        <v>3541.9570800000001</v>
      </c>
      <c r="I23" s="56">
        <f t="shared" si="5"/>
        <v>0</v>
      </c>
    </row>
    <row r="24" spans="1:11" ht="32.25" customHeight="1">
      <c r="A24" s="68" t="s">
        <v>82</v>
      </c>
      <c r="B24" s="139" t="s">
        <v>13</v>
      </c>
      <c r="C24" s="60" t="s">
        <v>156</v>
      </c>
      <c r="D24" s="73">
        <v>110</v>
      </c>
      <c r="E24" s="73">
        <v>0</v>
      </c>
      <c r="F24" s="73">
        <v>0</v>
      </c>
      <c r="G24" s="182">
        <f t="shared" si="3"/>
        <v>0</v>
      </c>
      <c r="H24" s="56">
        <f t="shared" si="4"/>
        <v>110</v>
      </c>
      <c r="I24" s="56">
        <f t="shared" si="5"/>
        <v>0</v>
      </c>
    </row>
    <row r="25" spans="1:11" ht="46.5" customHeight="1">
      <c r="A25" s="68" t="s">
        <v>709</v>
      </c>
      <c r="B25" s="139" t="s">
        <v>13</v>
      </c>
      <c r="C25" s="60" t="s">
        <v>716</v>
      </c>
      <c r="D25" s="73">
        <v>125</v>
      </c>
      <c r="E25" s="73">
        <v>0</v>
      </c>
      <c r="F25" s="73">
        <v>0</v>
      </c>
      <c r="G25" s="182">
        <f t="shared" si="3"/>
        <v>0</v>
      </c>
      <c r="H25" s="56">
        <f t="shared" si="4"/>
        <v>125</v>
      </c>
      <c r="I25" s="56">
        <f t="shared" si="5"/>
        <v>0</v>
      </c>
    </row>
    <row r="26" spans="1:11" ht="50.25" customHeight="1">
      <c r="A26" s="68" t="s">
        <v>474</v>
      </c>
      <c r="B26" s="139" t="s">
        <v>13</v>
      </c>
      <c r="C26" s="60" t="s">
        <v>478</v>
      </c>
      <c r="D26" s="73">
        <v>134.80000000000001</v>
      </c>
      <c r="E26" s="73">
        <v>0</v>
      </c>
      <c r="F26" s="73">
        <v>0</v>
      </c>
      <c r="G26" s="182">
        <f t="shared" si="3"/>
        <v>0</v>
      </c>
      <c r="H26" s="56">
        <f t="shared" si="4"/>
        <v>134.80000000000001</v>
      </c>
      <c r="I26" s="56">
        <f t="shared" si="5"/>
        <v>0</v>
      </c>
    </row>
    <row r="27" spans="1:11" ht="52.5" customHeight="1">
      <c r="A27" s="68" t="s">
        <v>475</v>
      </c>
      <c r="B27" s="139" t="s">
        <v>13</v>
      </c>
      <c r="C27" s="60" t="s">
        <v>479</v>
      </c>
      <c r="D27" s="73">
        <v>200</v>
      </c>
      <c r="E27" s="73">
        <v>0</v>
      </c>
      <c r="F27" s="73">
        <v>0</v>
      </c>
      <c r="G27" s="182">
        <f t="shared" si="3"/>
        <v>0</v>
      </c>
      <c r="H27" s="70">
        <f t="shared" si="0"/>
        <v>200</v>
      </c>
      <c r="I27" s="70">
        <f t="shared" si="1"/>
        <v>0</v>
      </c>
    </row>
    <row r="28" spans="1:11" ht="60" customHeight="1">
      <c r="A28" s="68" t="s">
        <v>710</v>
      </c>
      <c r="B28" s="139" t="s">
        <v>18</v>
      </c>
      <c r="C28" s="60" t="s">
        <v>717</v>
      </c>
      <c r="D28" s="73">
        <v>4078.5167999999999</v>
      </c>
      <c r="E28" s="73">
        <v>0</v>
      </c>
      <c r="F28" s="73">
        <v>0</v>
      </c>
      <c r="G28" s="182">
        <f t="shared" si="3"/>
        <v>0</v>
      </c>
      <c r="H28" s="56">
        <f t="shared" si="0"/>
        <v>4078.5167999999999</v>
      </c>
      <c r="I28" s="56">
        <f t="shared" si="1"/>
        <v>0</v>
      </c>
    </row>
    <row r="29" spans="1:11" s="89" customFormat="1" ht="71.25" customHeight="1">
      <c r="A29" s="68" t="s">
        <v>711</v>
      </c>
      <c r="B29" s="139" t="s">
        <v>18</v>
      </c>
      <c r="C29" s="60" t="s">
        <v>152</v>
      </c>
      <c r="D29" s="73">
        <v>652.36</v>
      </c>
      <c r="E29" s="73">
        <v>0</v>
      </c>
      <c r="F29" s="73">
        <v>0</v>
      </c>
      <c r="G29" s="182">
        <f t="shared" si="3"/>
        <v>0</v>
      </c>
      <c r="H29" s="70">
        <f t="shared" si="0"/>
        <v>652.36</v>
      </c>
      <c r="I29" s="70">
        <f t="shared" si="1"/>
        <v>0</v>
      </c>
      <c r="J29" s="90"/>
      <c r="K29" s="90"/>
    </row>
    <row r="30" spans="1:11" s="90" customFormat="1" ht="135.75" customHeight="1">
      <c r="A30" s="71" t="s">
        <v>712</v>
      </c>
      <c r="B30" s="139" t="s">
        <v>18</v>
      </c>
      <c r="C30" s="60" t="s">
        <v>718</v>
      </c>
      <c r="D30" s="73">
        <v>1100</v>
      </c>
      <c r="E30" s="73">
        <v>0</v>
      </c>
      <c r="F30" s="73">
        <v>0</v>
      </c>
      <c r="G30" s="182">
        <f t="shared" si="3"/>
        <v>0</v>
      </c>
      <c r="H30" s="70">
        <f t="shared" si="0"/>
        <v>1100</v>
      </c>
      <c r="I30" s="70">
        <f t="shared" si="1"/>
        <v>0</v>
      </c>
    </row>
    <row r="31" spans="1:11" ht="15.75" hidden="1">
      <c r="A31" s="165" t="s">
        <v>475</v>
      </c>
      <c r="B31" s="139" t="s">
        <v>697</v>
      </c>
      <c r="C31" s="60" t="s">
        <v>155</v>
      </c>
      <c r="D31" s="166">
        <v>100000</v>
      </c>
      <c r="E31" s="167">
        <v>0</v>
      </c>
      <c r="F31" s="168">
        <v>0</v>
      </c>
      <c r="G31" s="22">
        <f t="shared" ref="G31:G34" si="6">E31-F31</f>
        <v>0</v>
      </c>
      <c r="H31" s="20">
        <f t="shared" si="0"/>
        <v>100000</v>
      </c>
      <c r="I31" s="20">
        <f t="shared" si="1"/>
        <v>0</v>
      </c>
    </row>
    <row r="32" spans="1:11" ht="94.5" hidden="1">
      <c r="A32" s="162" t="s">
        <v>534</v>
      </c>
      <c r="B32" s="139" t="s">
        <v>698</v>
      </c>
      <c r="C32" s="60" t="s">
        <v>154</v>
      </c>
      <c r="D32" s="163">
        <v>680000</v>
      </c>
      <c r="E32" s="22">
        <v>0</v>
      </c>
      <c r="F32" s="23">
        <v>0</v>
      </c>
      <c r="G32" s="22">
        <f t="shared" si="6"/>
        <v>0</v>
      </c>
      <c r="H32" s="20">
        <f t="shared" si="0"/>
        <v>680000</v>
      </c>
      <c r="I32" s="20">
        <f t="shared" si="1"/>
        <v>0</v>
      </c>
    </row>
    <row r="33" spans="1:9" ht="94.5" hidden="1">
      <c r="A33" s="162" t="s">
        <v>535</v>
      </c>
      <c r="B33" s="139" t="s">
        <v>699</v>
      </c>
      <c r="C33" s="60" t="s">
        <v>153</v>
      </c>
      <c r="D33" s="163">
        <v>1500000</v>
      </c>
      <c r="E33" s="22">
        <v>0</v>
      </c>
      <c r="F33" s="23">
        <v>0</v>
      </c>
      <c r="G33" s="22">
        <f t="shared" si="6"/>
        <v>0</v>
      </c>
      <c r="H33" s="20">
        <f t="shared" si="0"/>
        <v>1500000</v>
      </c>
      <c r="I33" s="20">
        <f t="shared" si="1"/>
        <v>0</v>
      </c>
    </row>
    <row r="34" spans="1:9" ht="141.75" hidden="1">
      <c r="A34" s="162" t="s">
        <v>536</v>
      </c>
      <c r="B34" s="139" t="s">
        <v>700</v>
      </c>
      <c r="C34" s="60" t="s">
        <v>152</v>
      </c>
      <c r="D34" s="163">
        <v>126965.6</v>
      </c>
      <c r="E34" s="22">
        <v>0</v>
      </c>
      <c r="F34" s="23">
        <v>0</v>
      </c>
      <c r="G34" s="22">
        <f t="shared" si="6"/>
        <v>0</v>
      </c>
      <c r="H34" s="20">
        <f t="shared" si="0"/>
        <v>126965.6</v>
      </c>
      <c r="I34" s="20">
        <f t="shared" si="1"/>
        <v>0</v>
      </c>
    </row>
    <row r="35" spans="1:9" ht="15.75" hidden="1">
      <c r="A35" s="19"/>
      <c r="B35" s="20"/>
      <c r="C35" s="20"/>
      <c r="D35" s="22"/>
      <c r="E35" s="22"/>
      <c r="F35" s="23"/>
      <c r="G35" s="22"/>
      <c r="H35" s="20"/>
      <c r="I35" s="20"/>
    </row>
    <row r="36" spans="1:9" ht="15.75" hidden="1">
      <c r="A36" s="19"/>
      <c r="B36" s="20"/>
      <c r="C36" s="20"/>
      <c r="D36" s="22"/>
      <c r="E36" s="22"/>
      <c r="F36" s="23"/>
      <c r="G36" s="22"/>
      <c r="H36" s="20"/>
      <c r="I36" s="20"/>
    </row>
    <row r="37" spans="1:9" s="89" customFormat="1" ht="40.5" customHeight="1">
      <c r="A37" s="15" t="s">
        <v>8</v>
      </c>
      <c r="B37" s="16"/>
      <c r="C37" s="59">
        <v>220000000</v>
      </c>
      <c r="D37" s="18">
        <f>SUM(D38:D40)</f>
        <v>1572.518</v>
      </c>
      <c r="E37" s="18">
        <f>SUM(E38:E40)</f>
        <v>353.18056999999999</v>
      </c>
      <c r="F37" s="18">
        <f>SUM(F38:F40)</f>
        <v>353.18056999999999</v>
      </c>
      <c r="G37" s="18">
        <f t="shared" ref="G37:G129" si="7">E37-F37</f>
        <v>0</v>
      </c>
      <c r="H37" s="18">
        <f t="shared" ref="H37:H126" si="8">D37-F37</f>
        <v>1219.33743</v>
      </c>
      <c r="I37" s="18">
        <f>F37/D37*100</f>
        <v>22.459556583772013</v>
      </c>
    </row>
    <row r="38" spans="1:9" ht="57.75" customHeight="1">
      <c r="A38" s="68" t="s">
        <v>47</v>
      </c>
      <c r="B38" s="24" t="s">
        <v>13</v>
      </c>
      <c r="C38" s="60" t="s">
        <v>151</v>
      </c>
      <c r="D38" s="73">
        <v>85</v>
      </c>
      <c r="E38" s="73">
        <v>0</v>
      </c>
      <c r="F38" s="73">
        <v>0</v>
      </c>
      <c r="G38" s="70">
        <f t="shared" si="7"/>
        <v>0</v>
      </c>
      <c r="H38" s="56">
        <f t="shared" si="8"/>
        <v>85</v>
      </c>
      <c r="I38" s="56">
        <f t="shared" ref="I38:I126" si="9">F38/D38*100</f>
        <v>0</v>
      </c>
    </row>
    <row r="39" spans="1:9" ht="57.75" customHeight="1">
      <c r="A39" s="68" t="s">
        <v>48</v>
      </c>
      <c r="B39" s="24" t="s">
        <v>13</v>
      </c>
      <c r="C39" s="60" t="s">
        <v>150</v>
      </c>
      <c r="D39" s="73">
        <v>140.97900000000001</v>
      </c>
      <c r="E39" s="73">
        <v>0</v>
      </c>
      <c r="F39" s="73">
        <v>0</v>
      </c>
      <c r="G39" s="70">
        <f t="shared" si="7"/>
        <v>0</v>
      </c>
      <c r="H39" s="56">
        <f t="shared" si="8"/>
        <v>140.97900000000001</v>
      </c>
      <c r="I39" s="56">
        <f t="shared" si="9"/>
        <v>0</v>
      </c>
    </row>
    <row r="40" spans="1:9" ht="57.75" customHeight="1">
      <c r="A40" s="68" t="s">
        <v>9</v>
      </c>
      <c r="B40" s="24" t="s">
        <v>13</v>
      </c>
      <c r="C40" s="60" t="s">
        <v>149</v>
      </c>
      <c r="D40" s="73">
        <v>1346.539</v>
      </c>
      <c r="E40" s="73">
        <v>353.18056999999999</v>
      </c>
      <c r="F40" s="73">
        <v>353.18056999999999</v>
      </c>
      <c r="G40" s="70">
        <f t="shared" si="7"/>
        <v>0</v>
      </c>
      <c r="H40" s="56">
        <f t="shared" si="8"/>
        <v>993.35843</v>
      </c>
      <c r="I40" s="56">
        <f t="shared" si="9"/>
        <v>26.228766489496401</v>
      </c>
    </row>
    <row r="41" spans="1:9" s="89" customFormat="1" ht="45" customHeight="1">
      <c r="A41" s="15" t="s">
        <v>12</v>
      </c>
      <c r="B41" s="25"/>
      <c r="C41" s="17" t="s">
        <v>148</v>
      </c>
      <c r="D41" s="18">
        <f>SUM(D42:D55)</f>
        <v>31631.463349999998</v>
      </c>
      <c r="E41" s="18">
        <f>SUM(E42:E55)</f>
        <v>8301.7202600000001</v>
      </c>
      <c r="F41" s="18">
        <f>SUM(F42:F55)</f>
        <v>8301.7202600000001</v>
      </c>
      <c r="G41" s="18">
        <f t="shared" si="7"/>
        <v>0</v>
      </c>
      <c r="H41" s="18">
        <f t="shared" si="8"/>
        <v>23329.743089999996</v>
      </c>
      <c r="I41" s="18">
        <f>F41/D41*100</f>
        <v>26.245135004163505</v>
      </c>
    </row>
    <row r="42" spans="1:9" ht="108" customHeight="1">
      <c r="A42" s="71" t="s">
        <v>719</v>
      </c>
      <c r="B42" s="80">
        <v>444</v>
      </c>
      <c r="C42" s="60" t="s">
        <v>727</v>
      </c>
      <c r="D42" s="73">
        <v>1718.4</v>
      </c>
      <c r="E42" s="73">
        <v>0</v>
      </c>
      <c r="F42" s="73">
        <v>0</v>
      </c>
      <c r="G42" s="56">
        <f t="shared" si="7"/>
        <v>0</v>
      </c>
      <c r="H42" s="56">
        <f t="shared" si="8"/>
        <v>1718.4</v>
      </c>
      <c r="I42" s="56">
        <f t="shared" si="9"/>
        <v>0</v>
      </c>
    </row>
    <row r="43" spans="1:9" ht="155.25" customHeight="1">
      <c r="A43" s="71" t="s">
        <v>720</v>
      </c>
      <c r="B43" s="80">
        <v>444</v>
      </c>
      <c r="C43" s="60" t="s">
        <v>370</v>
      </c>
      <c r="D43" s="73">
        <v>4899.6000000000004</v>
      </c>
      <c r="E43" s="73">
        <v>3423.0100699999998</v>
      </c>
      <c r="F43" s="73">
        <v>3423.0100699999998</v>
      </c>
      <c r="G43" s="56">
        <f t="shared" si="7"/>
        <v>0</v>
      </c>
      <c r="H43" s="56">
        <f t="shared" si="8"/>
        <v>1476.5899300000005</v>
      </c>
      <c r="I43" s="56">
        <f t="shared" si="9"/>
        <v>69.863051473589678</v>
      </c>
    </row>
    <row r="44" spans="1:9" ht="111.75" customHeight="1">
      <c r="A44" s="71" t="s">
        <v>721</v>
      </c>
      <c r="B44" s="24" t="s">
        <v>13</v>
      </c>
      <c r="C44" s="60" t="s">
        <v>481</v>
      </c>
      <c r="D44" s="73">
        <v>3950.6</v>
      </c>
      <c r="E44" s="73">
        <v>0</v>
      </c>
      <c r="F44" s="73">
        <v>0</v>
      </c>
      <c r="G44" s="56">
        <f t="shared" si="7"/>
        <v>0</v>
      </c>
      <c r="H44" s="56">
        <f t="shared" si="8"/>
        <v>3950.6</v>
      </c>
      <c r="I44" s="56">
        <f t="shared" si="9"/>
        <v>0</v>
      </c>
    </row>
    <row r="45" spans="1:9" ht="38.25" customHeight="1">
      <c r="A45" s="68" t="s">
        <v>41</v>
      </c>
      <c r="B45" s="24" t="s">
        <v>13</v>
      </c>
      <c r="C45" s="60" t="s">
        <v>147</v>
      </c>
      <c r="D45" s="73">
        <v>400</v>
      </c>
      <c r="E45" s="73">
        <v>249.28729999999999</v>
      </c>
      <c r="F45" s="73">
        <v>249.28729999999999</v>
      </c>
      <c r="G45" s="56">
        <f t="shared" si="7"/>
        <v>0</v>
      </c>
      <c r="H45" s="56">
        <f t="shared" si="8"/>
        <v>150.71270000000001</v>
      </c>
      <c r="I45" s="56">
        <f t="shared" si="9"/>
        <v>62.321824999999997</v>
      </c>
    </row>
    <row r="46" spans="1:9" ht="41.25" customHeight="1">
      <c r="A46" s="68" t="s">
        <v>42</v>
      </c>
      <c r="B46" s="80">
        <v>444</v>
      </c>
      <c r="C46" s="60" t="s">
        <v>146</v>
      </c>
      <c r="D46" s="73">
        <v>1310.9839999999999</v>
      </c>
      <c r="E46" s="73">
        <v>96.158609999999996</v>
      </c>
      <c r="F46" s="73">
        <v>96.158609999999996</v>
      </c>
      <c r="G46" s="56">
        <f t="shared" si="7"/>
        <v>0</v>
      </c>
      <c r="H46" s="56">
        <f t="shared" si="8"/>
        <v>1214.82539</v>
      </c>
      <c r="I46" s="56">
        <f t="shared" si="9"/>
        <v>7.3348423779390144</v>
      </c>
    </row>
    <row r="47" spans="1:9" ht="39" customHeight="1">
      <c r="A47" s="68" t="s">
        <v>144</v>
      </c>
      <c r="B47" s="62">
        <v>444</v>
      </c>
      <c r="C47" s="60" t="s">
        <v>145</v>
      </c>
      <c r="D47" s="73">
        <v>119.925</v>
      </c>
      <c r="E47" s="73">
        <v>0</v>
      </c>
      <c r="F47" s="73">
        <v>0</v>
      </c>
      <c r="G47" s="56">
        <f t="shared" si="7"/>
        <v>0</v>
      </c>
      <c r="H47" s="56">
        <f t="shared" si="8"/>
        <v>119.925</v>
      </c>
      <c r="I47" s="56">
        <f t="shared" si="9"/>
        <v>0</v>
      </c>
    </row>
    <row r="48" spans="1:9" ht="48" customHeight="1">
      <c r="A48" s="68" t="s">
        <v>143</v>
      </c>
      <c r="B48" s="24" t="s">
        <v>13</v>
      </c>
      <c r="C48" s="60" t="s">
        <v>142</v>
      </c>
      <c r="D48" s="73">
        <v>980</v>
      </c>
      <c r="E48" s="73">
        <v>175.33</v>
      </c>
      <c r="F48" s="73">
        <v>175.33</v>
      </c>
      <c r="G48" s="56">
        <f t="shared" si="7"/>
        <v>0</v>
      </c>
      <c r="H48" s="56">
        <f t="shared" si="8"/>
        <v>804.67</v>
      </c>
      <c r="I48" s="56">
        <f t="shared" si="9"/>
        <v>17.890816326530615</v>
      </c>
    </row>
    <row r="49" spans="1:11" ht="119.25" customHeight="1">
      <c r="A49" s="71" t="s">
        <v>538</v>
      </c>
      <c r="B49" s="24" t="s">
        <v>13</v>
      </c>
      <c r="C49" s="60" t="s">
        <v>141</v>
      </c>
      <c r="D49" s="73">
        <v>14216.54435</v>
      </c>
      <c r="E49" s="73">
        <v>3471.0328800000002</v>
      </c>
      <c r="F49" s="73">
        <v>3471.0328800000002</v>
      </c>
      <c r="G49" s="56">
        <f t="shared" si="7"/>
        <v>0</v>
      </c>
      <c r="H49" s="56">
        <f t="shared" si="8"/>
        <v>10745.511469999999</v>
      </c>
      <c r="I49" s="56">
        <f t="shared" si="9"/>
        <v>24.415447203947281</v>
      </c>
    </row>
    <row r="50" spans="1:11" ht="73.5" customHeight="1">
      <c r="A50" s="68" t="s">
        <v>480</v>
      </c>
      <c r="B50" s="24" t="s">
        <v>13</v>
      </c>
      <c r="C50" s="60" t="s">
        <v>140</v>
      </c>
      <c r="D50" s="73">
        <v>2002.175</v>
      </c>
      <c r="E50" s="73">
        <v>886.90139999999997</v>
      </c>
      <c r="F50" s="73">
        <v>886.90139999999997</v>
      </c>
      <c r="G50" s="56">
        <f t="shared" si="7"/>
        <v>0</v>
      </c>
      <c r="H50" s="56">
        <f t="shared" si="8"/>
        <v>1115.2736</v>
      </c>
      <c r="I50" s="56">
        <f t="shared" si="9"/>
        <v>44.296897124377239</v>
      </c>
    </row>
    <row r="51" spans="1:11" ht="96.75" customHeight="1">
      <c r="A51" s="68" t="s">
        <v>722</v>
      </c>
      <c r="B51" s="24" t="s">
        <v>13</v>
      </c>
      <c r="C51" s="60" t="s">
        <v>482</v>
      </c>
      <c r="D51" s="73">
        <v>543.76800000000003</v>
      </c>
      <c r="E51" s="73">
        <v>0</v>
      </c>
      <c r="F51" s="73">
        <v>0</v>
      </c>
      <c r="G51" s="56">
        <f t="shared" si="7"/>
        <v>0</v>
      </c>
      <c r="H51" s="56">
        <f t="shared" si="8"/>
        <v>543.76800000000003</v>
      </c>
      <c r="I51" s="56">
        <f t="shared" si="9"/>
        <v>0</v>
      </c>
    </row>
    <row r="52" spans="1:11" ht="87" customHeight="1">
      <c r="A52" s="68" t="s">
        <v>723</v>
      </c>
      <c r="B52" s="140">
        <v>444</v>
      </c>
      <c r="C52" s="60" t="s">
        <v>483</v>
      </c>
      <c r="D52" s="73">
        <v>915.13800000000003</v>
      </c>
      <c r="E52" s="73">
        <v>0</v>
      </c>
      <c r="F52" s="73">
        <v>0</v>
      </c>
      <c r="G52" s="56">
        <f t="shared" si="7"/>
        <v>0</v>
      </c>
      <c r="H52" s="56">
        <f t="shared" si="8"/>
        <v>915.13800000000003</v>
      </c>
      <c r="I52" s="56">
        <f t="shared" si="9"/>
        <v>0</v>
      </c>
    </row>
    <row r="53" spans="1:11" ht="139.5" customHeight="1">
      <c r="A53" s="71" t="s">
        <v>724</v>
      </c>
      <c r="B53" s="140" t="s">
        <v>13</v>
      </c>
      <c r="C53" s="60" t="s">
        <v>484</v>
      </c>
      <c r="D53" s="73">
        <v>158.59899999999999</v>
      </c>
      <c r="E53" s="73">
        <v>0</v>
      </c>
      <c r="F53" s="73">
        <v>0</v>
      </c>
      <c r="G53" s="56">
        <f t="shared" si="7"/>
        <v>0</v>
      </c>
      <c r="H53" s="56">
        <f t="shared" si="8"/>
        <v>158.59899999999999</v>
      </c>
      <c r="I53" s="56">
        <f t="shared" si="9"/>
        <v>0</v>
      </c>
    </row>
    <row r="54" spans="1:11" ht="86.25" customHeight="1">
      <c r="A54" s="68" t="s">
        <v>725</v>
      </c>
      <c r="B54" s="140" t="s">
        <v>13</v>
      </c>
      <c r="C54" s="60" t="s">
        <v>485</v>
      </c>
      <c r="D54" s="73">
        <v>302.75</v>
      </c>
      <c r="E54" s="73">
        <v>0</v>
      </c>
      <c r="F54" s="73">
        <v>0</v>
      </c>
      <c r="G54" s="56">
        <f t="shared" si="7"/>
        <v>0</v>
      </c>
      <c r="H54" s="56">
        <f t="shared" si="8"/>
        <v>302.75</v>
      </c>
      <c r="I54" s="56">
        <f t="shared" si="9"/>
        <v>0</v>
      </c>
    </row>
    <row r="55" spans="1:11" ht="108.75" customHeight="1">
      <c r="A55" s="71" t="s">
        <v>726</v>
      </c>
      <c r="B55" s="140">
        <v>444</v>
      </c>
      <c r="C55" s="60" t="s">
        <v>486</v>
      </c>
      <c r="D55" s="73">
        <v>112.98</v>
      </c>
      <c r="E55" s="73">
        <v>0</v>
      </c>
      <c r="F55" s="73">
        <v>0</v>
      </c>
      <c r="G55" s="56">
        <f t="shared" si="7"/>
        <v>0</v>
      </c>
      <c r="H55" s="56">
        <f t="shared" si="8"/>
        <v>112.98</v>
      </c>
      <c r="I55" s="56">
        <f t="shared" si="9"/>
        <v>0</v>
      </c>
    </row>
    <row r="56" spans="1:11" s="89" customFormat="1" ht="51.75" customHeight="1">
      <c r="A56" s="15" t="s">
        <v>14</v>
      </c>
      <c r="B56" s="25"/>
      <c r="C56" s="17" t="s">
        <v>139</v>
      </c>
      <c r="D56" s="55">
        <f>SUM(D57:D100)</f>
        <v>516770.76581999986</v>
      </c>
      <c r="E56" s="55">
        <f>SUM(E57:E100)</f>
        <v>255492.73251999996</v>
      </c>
      <c r="F56" s="55">
        <f>SUM(F57:F100)</f>
        <v>255492.73251999996</v>
      </c>
      <c r="G56" s="55">
        <f t="shared" si="7"/>
        <v>0</v>
      </c>
      <c r="H56" s="55">
        <f t="shared" si="8"/>
        <v>261278.03329999989</v>
      </c>
      <c r="I56" s="55">
        <f t="shared" si="9"/>
        <v>49.440244963274971</v>
      </c>
    </row>
    <row r="57" spans="1:11" s="88" customFormat="1" ht="155.25" customHeight="1">
      <c r="A57" s="71" t="s">
        <v>728</v>
      </c>
      <c r="B57" s="79">
        <v>444</v>
      </c>
      <c r="C57" s="60" t="s">
        <v>487</v>
      </c>
      <c r="D57" s="73">
        <v>174.9</v>
      </c>
      <c r="E57" s="73">
        <v>92.902079999999998</v>
      </c>
      <c r="F57" s="73">
        <v>92.902079999999998</v>
      </c>
      <c r="G57" s="70">
        <f t="shared" si="7"/>
        <v>0</v>
      </c>
      <c r="H57" s="70">
        <f t="shared" si="8"/>
        <v>81.997920000000008</v>
      </c>
      <c r="I57" s="70">
        <f t="shared" si="9"/>
        <v>53.117255574614063</v>
      </c>
      <c r="J57" s="90"/>
      <c r="K57" s="90"/>
    </row>
    <row r="58" spans="1:11" s="90" customFormat="1" ht="147.75" customHeight="1">
      <c r="A58" s="71" t="s">
        <v>729</v>
      </c>
      <c r="B58" s="63" t="s">
        <v>13</v>
      </c>
      <c r="C58" s="60" t="s">
        <v>738</v>
      </c>
      <c r="D58" s="73">
        <v>4956.8761800000002</v>
      </c>
      <c r="E58" s="73">
        <v>2141.53883</v>
      </c>
      <c r="F58" s="73">
        <v>2141.53883</v>
      </c>
      <c r="G58" s="70">
        <f t="shared" si="7"/>
        <v>0</v>
      </c>
      <c r="H58" s="70">
        <f t="shared" si="8"/>
        <v>2815.3373500000002</v>
      </c>
      <c r="I58" s="70">
        <f t="shared" si="9"/>
        <v>43.20339569184074</v>
      </c>
    </row>
    <row r="59" spans="1:11" s="90" customFormat="1" ht="129.75" customHeight="1">
      <c r="A59" s="71" t="s">
        <v>730</v>
      </c>
      <c r="B59" s="63" t="s">
        <v>13</v>
      </c>
      <c r="C59" s="60" t="s">
        <v>739</v>
      </c>
      <c r="D59" s="73">
        <v>6648</v>
      </c>
      <c r="E59" s="73">
        <v>0</v>
      </c>
      <c r="F59" s="73">
        <v>0</v>
      </c>
      <c r="G59" s="70">
        <f t="shared" si="7"/>
        <v>0</v>
      </c>
      <c r="H59" s="70">
        <f t="shared" si="8"/>
        <v>6648</v>
      </c>
      <c r="I59" s="70">
        <f t="shared" si="9"/>
        <v>0</v>
      </c>
    </row>
    <row r="60" spans="1:11" s="90" customFormat="1" ht="279.75" customHeight="1">
      <c r="A60" s="71" t="s">
        <v>731</v>
      </c>
      <c r="B60" s="63" t="s">
        <v>13</v>
      </c>
      <c r="C60" s="60" t="s">
        <v>138</v>
      </c>
      <c r="D60" s="73">
        <v>35083.93</v>
      </c>
      <c r="E60" s="73">
        <v>16262.174000000001</v>
      </c>
      <c r="F60" s="73">
        <v>16262.174000000001</v>
      </c>
      <c r="G60" s="70">
        <f t="shared" si="7"/>
        <v>0</v>
      </c>
      <c r="H60" s="70">
        <f t="shared" si="8"/>
        <v>18821.756000000001</v>
      </c>
      <c r="I60" s="70">
        <f t="shared" si="9"/>
        <v>46.352201706023244</v>
      </c>
    </row>
    <row r="61" spans="1:11" s="90" customFormat="1" ht="275.25" customHeight="1">
      <c r="A61" s="71" t="s">
        <v>539</v>
      </c>
      <c r="B61" s="63" t="s">
        <v>13</v>
      </c>
      <c r="C61" s="60" t="s">
        <v>137</v>
      </c>
      <c r="D61" s="73">
        <v>30578.19</v>
      </c>
      <c r="E61" s="73">
        <v>13382.156989999999</v>
      </c>
      <c r="F61" s="73">
        <v>13382.156989999999</v>
      </c>
      <c r="G61" s="70">
        <f t="shared" si="7"/>
        <v>0</v>
      </c>
      <c r="H61" s="70">
        <f t="shared" si="8"/>
        <v>17196.033009999999</v>
      </c>
      <c r="I61" s="70">
        <f t="shared" si="9"/>
        <v>43.763731568153638</v>
      </c>
    </row>
    <row r="62" spans="1:11" s="90" customFormat="1" ht="210" customHeight="1">
      <c r="A62" s="71" t="s">
        <v>540</v>
      </c>
      <c r="B62" s="63" t="s">
        <v>13</v>
      </c>
      <c r="C62" s="60" t="s">
        <v>136</v>
      </c>
      <c r="D62" s="73">
        <v>165.8</v>
      </c>
      <c r="E62" s="73">
        <v>9.9846400000000006</v>
      </c>
      <c r="F62" s="73">
        <v>9.9846400000000006</v>
      </c>
      <c r="G62" s="70">
        <f t="shared" si="7"/>
        <v>0</v>
      </c>
      <c r="H62" s="70">
        <f t="shared" si="8"/>
        <v>155.81536</v>
      </c>
      <c r="I62" s="70">
        <f t="shared" si="9"/>
        <v>6.0220989143546442</v>
      </c>
    </row>
    <row r="63" spans="1:11" s="90" customFormat="1" ht="171" customHeight="1">
      <c r="A63" s="71" t="s">
        <v>732</v>
      </c>
      <c r="B63" s="63" t="s">
        <v>13</v>
      </c>
      <c r="C63" s="60" t="s">
        <v>135</v>
      </c>
      <c r="D63" s="73">
        <v>3212.1</v>
      </c>
      <c r="E63" s="73">
        <v>540.58362</v>
      </c>
      <c r="F63" s="73">
        <v>540.58362</v>
      </c>
      <c r="G63" s="70">
        <f t="shared" si="7"/>
        <v>0</v>
      </c>
      <c r="H63" s="70">
        <f t="shared" si="8"/>
        <v>2671.51638</v>
      </c>
      <c r="I63" s="70">
        <f t="shared" si="9"/>
        <v>16.829601195479594</v>
      </c>
    </row>
    <row r="64" spans="1:11" s="90" customFormat="1" ht="148.5" customHeight="1">
      <c r="A64" s="71" t="s">
        <v>733</v>
      </c>
      <c r="B64" s="63" t="s">
        <v>13</v>
      </c>
      <c r="C64" s="60" t="s">
        <v>740</v>
      </c>
      <c r="D64" s="73">
        <v>225</v>
      </c>
      <c r="E64" s="73">
        <v>0</v>
      </c>
      <c r="F64" s="73">
        <v>0</v>
      </c>
      <c r="G64" s="70">
        <f t="shared" si="7"/>
        <v>0</v>
      </c>
      <c r="H64" s="70">
        <f t="shared" si="8"/>
        <v>225</v>
      </c>
      <c r="I64" s="70">
        <f t="shared" si="9"/>
        <v>0</v>
      </c>
    </row>
    <row r="65" spans="1:13" s="90" customFormat="1" ht="285.75" customHeight="1">
      <c r="A65" s="71" t="s">
        <v>734</v>
      </c>
      <c r="B65" s="63" t="s">
        <v>13</v>
      </c>
      <c r="C65" s="60" t="s">
        <v>134</v>
      </c>
      <c r="D65" s="73">
        <v>127156.24</v>
      </c>
      <c r="E65" s="73">
        <v>73917.502999999997</v>
      </c>
      <c r="F65" s="73">
        <v>73917.502999999997</v>
      </c>
      <c r="G65" s="70">
        <f t="shared" si="7"/>
        <v>0</v>
      </c>
      <c r="H65" s="70">
        <f t="shared" si="8"/>
        <v>53238.737000000008</v>
      </c>
      <c r="I65" s="70">
        <f t="shared" si="9"/>
        <v>58.13124310690533</v>
      </c>
    </row>
    <row r="66" spans="1:13" s="90" customFormat="1" ht="255.75" customHeight="1">
      <c r="A66" s="71" t="s">
        <v>735</v>
      </c>
      <c r="B66" s="63" t="s">
        <v>13</v>
      </c>
      <c r="C66" s="60" t="s">
        <v>488</v>
      </c>
      <c r="D66" s="73">
        <v>53080.58</v>
      </c>
      <c r="E66" s="73">
        <v>30465.861379999998</v>
      </c>
      <c r="F66" s="73">
        <v>30465.861379999998</v>
      </c>
      <c r="G66" s="70">
        <f t="shared" si="7"/>
        <v>0</v>
      </c>
      <c r="H66" s="70">
        <f t="shared" si="8"/>
        <v>22614.718620000003</v>
      </c>
      <c r="I66" s="70">
        <f t="shared" si="9"/>
        <v>57.395494510421699</v>
      </c>
    </row>
    <row r="67" spans="1:13" s="90" customFormat="1" ht="48.75" customHeight="1">
      <c r="A67" s="68" t="s">
        <v>445</v>
      </c>
      <c r="B67" s="63" t="s">
        <v>13</v>
      </c>
      <c r="C67" s="60" t="s">
        <v>489</v>
      </c>
      <c r="D67" s="73">
        <v>1488.3</v>
      </c>
      <c r="E67" s="73">
        <v>0</v>
      </c>
      <c r="F67" s="73">
        <v>0</v>
      </c>
      <c r="G67" s="70">
        <f t="shared" si="7"/>
        <v>0</v>
      </c>
      <c r="H67" s="70">
        <f t="shared" si="8"/>
        <v>1488.3</v>
      </c>
      <c r="I67" s="70">
        <f t="shared" si="9"/>
        <v>0</v>
      </c>
    </row>
    <row r="68" spans="1:13" s="90" customFormat="1" ht="141" customHeight="1">
      <c r="A68" s="71" t="s">
        <v>736</v>
      </c>
      <c r="B68" s="63" t="s">
        <v>13</v>
      </c>
      <c r="C68" s="60" t="s">
        <v>741</v>
      </c>
      <c r="D68" s="73">
        <v>25</v>
      </c>
      <c r="E68" s="73">
        <v>0</v>
      </c>
      <c r="F68" s="73">
        <v>0</v>
      </c>
      <c r="G68" s="70">
        <f t="shared" si="7"/>
        <v>0</v>
      </c>
      <c r="H68" s="70">
        <f t="shared" si="8"/>
        <v>25</v>
      </c>
      <c r="I68" s="70">
        <f t="shared" si="9"/>
        <v>0</v>
      </c>
    </row>
    <row r="69" spans="1:13" s="90" customFormat="1" ht="43.5" customHeight="1">
      <c r="A69" s="68" t="s">
        <v>83</v>
      </c>
      <c r="B69" s="63" t="s">
        <v>13</v>
      </c>
      <c r="C69" s="60" t="s">
        <v>84</v>
      </c>
      <c r="D69" s="73">
        <v>31534.058560000001</v>
      </c>
      <c r="E69" s="73">
        <v>15218.666230000001</v>
      </c>
      <c r="F69" s="73">
        <v>15218.666230000001</v>
      </c>
      <c r="G69" s="70">
        <f t="shared" si="7"/>
        <v>0</v>
      </c>
      <c r="H69" s="70">
        <f t="shared" si="8"/>
        <v>16315.392330000001</v>
      </c>
      <c r="I69" s="70">
        <f t="shared" si="9"/>
        <v>48.261045120606262</v>
      </c>
    </row>
    <row r="70" spans="1:13" s="90" customFormat="1" ht="50.25" customHeight="1">
      <c r="A70" s="68" t="s">
        <v>371</v>
      </c>
      <c r="B70" s="63" t="s">
        <v>13</v>
      </c>
      <c r="C70" s="60" t="s">
        <v>372</v>
      </c>
      <c r="D70" s="73">
        <v>9.9</v>
      </c>
      <c r="E70" s="73">
        <v>0.44274000000000002</v>
      </c>
      <c r="F70" s="73">
        <v>0.44274000000000002</v>
      </c>
      <c r="G70" s="70">
        <f t="shared" si="7"/>
        <v>0</v>
      </c>
      <c r="H70" s="70">
        <f t="shared" si="8"/>
        <v>9.4572599999999998</v>
      </c>
      <c r="I70" s="70">
        <f t="shared" si="9"/>
        <v>4.4721212121212117</v>
      </c>
    </row>
    <row r="71" spans="1:13" s="90" customFormat="1" ht="52.5" customHeight="1">
      <c r="A71" s="68" t="s">
        <v>85</v>
      </c>
      <c r="B71" s="63" t="s">
        <v>13</v>
      </c>
      <c r="C71" s="60" t="s">
        <v>86</v>
      </c>
      <c r="D71" s="73">
        <v>458</v>
      </c>
      <c r="E71" s="73">
        <v>107.0919</v>
      </c>
      <c r="F71" s="73">
        <v>107.0919</v>
      </c>
      <c r="G71" s="70">
        <f t="shared" si="7"/>
        <v>0</v>
      </c>
      <c r="H71" s="70">
        <f t="shared" si="8"/>
        <v>350.90809999999999</v>
      </c>
      <c r="I71" s="70">
        <f t="shared" si="9"/>
        <v>23.382510917030565</v>
      </c>
    </row>
    <row r="72" spans="1:13" s="90" customFormat="1" ht="49.5" customHeight="1">
      <c r="A72" s="68" t="s">
        <v>87</v>
      </c>
      <c r="B72" s="63" t="s">
        <v>13</v>
      </c>
      <c r="C72" s="60" t="s">
        <v>88</v>
      </c>
      <c r="D72" s="73">
        <v>378</v>
      </c>
      <c r="E72" s="73">
        <v>158.18719999999999</v>
      </c>
      <c r="F72" s="73">
        <v>158.18719999999999</v>
      </c>
      <c r="G72" s="70">
        <f t="shared" si="7"/>
        <v>0</v>
      </c>
      <c r="H72" s="70">
        <f t="shared" si="8"/>
        <v>219.81280000000001</v>
      </c>
      <c r="I72" s="70">
        <f t="shared" si="9"/>
        <v>41.848465608465609</v>
      </c>
    </row>
    <row r="73" spans="1:13" s="90" customFormat="1" ht="48.75" customHeight="1">
      <c r="A73" s="68" t="s">
        <v>89</v>
      </c>
      <c r="B73" s="63" t="s">
        <v>13</v>
      </c>
      <c r="C73" s="60" t="s">
        <v>90</v>
      </c>
      <c r="D73" s="73">
        <v>75</v>
      </c>
      <c r="E73" s="73">
        <v>45</v>
      </c>
      <c r="F73" s="73">
        <v>45</v>
      </c>
      <c r="G73" s="70">
        <f t="shared" si="7"/>
        <v>0</v>
      </c>
      <c r="H73" s="70">
        <f t="shared" si="8"/>
        <v>30</v>
      </c>
      <c r="I73" s="70"/>
    </row>
    <row r="74" spans="1:13" s="90" customFormat="1" ht="48.75" customHeight="1">
      <c r="A74" s="68" t="s">
        <v>91</v>
      </c>
      <c r="B74" s="79">
        <v>444</v>
      </c>
      <c r="C74" s="60" t="s">
        <v>92</v>
      </c>
      <c r="D74" s="73">
        <v>10022.26187</v>
      </c>
      <c r="E74" s="73">
        <v>4895.1568799999995</v>
      </c>
      <c r="F74" s="73">
        <v>4895.1568799999995</v>
      </c>
      <c r="G74" s="70">
        <f t="shared" si="7"/>
        <v>0</v>
      </c>
      <c r="H74" s="70">
        <f t="shared" si="8"/>
        <v>5127.1049900000007</v>
      </c>
      <c r="I74" s="70">
        <f t="shared" si="9"/>
        <v>48.8428355145344</v>
      </c>
    </row>
    <row r="75" spans="1:13" s="90" customFormat="1" ht="48.75" customHeight="1">
      <c r="A75" s="68" t="s">
        <v>541</v>
      </c>
      <c r="B75" s="77" t="s">
        <v>13</v>
      </c>
      <c r="C75" s="60" t="s">
        <v>542</v>
      </c>
      <c r="D75" s="73">
        <v>2055</v>
      </c>
      <c r="E75" s="73">
        <v>788.13316999999995</v>
      </c>
      <c r="F75" s="73">
        <v>788.13316999999995</v>
      </c>
      <c r="G75" s="70">
        <f t="shared" si="7"/>
        <v>0</v>
      </c>
      <c r="H75" s="70">
        <f t="shared" si="8"/>
        <v>1266.8668299999999</v>
      </c>
      <c r="I75" s="70">
        <f t="shared" si="9"/>
        <v>38.351979075425788</v>
      </c>
    </row>
    <row r="76" spans="1:13" s="90" customFormat="1" ht="43.5" customHeight="1">
      <c r="A76" s="68" t="s">
        <v>93</v>
      </c>
      <c r="B76" s="78">
        <v>444</v>
      </c>
      <c r="C76" s="60" t="s">
        <v>94</v>
      </c>
      <c r="D76" s="73">
        <v>2652</v>
      </c>
      <c r="E76" s="73">
        <v>1292.00784</v>
      </c>
      <c r="F76" s="73">
        <v>1292.00784</v>
      </c>
      <c r="G76" s="70">
        <f t="shared" si="7"/>
        <v>0</v>
      </c>
      <c r="H76" s="70">
        <f t="shared" si="8"/>
        <v>1359.99216</v>
      </c>
      <c r="I76" s="70">
        <f t="shared" si="9"/>
        <v>48.718244343891406</v>
      </c>
    </row>
    <row r="77" spans="1:13" s="90" customFormat="1" ht="35.25" customHeight="1">
      <c r="A77" s="68" t="s">
        <v>95</v>
      </c>
      <c r="B77" s="78">
        <v>444</v>
      </c>
      <c r="C77" s="60" t="s">
        <v>96</v>
      </c>
      <c r="D77" s="73">
        <v>609.6</v>
      </c>
      <c r="E77" s="73">
        <v>350</v>
      </c>
      <c r="F77" s="73">
        <v>350</v>
      </c>
      <c r="G77" s="70">
        <f t="shared" si="7"/>
        <v>0</v>
      </c>
      <c r="H77" s="70">
        <f t="shared" si="8"/>
        <v>259.60000000000002</v>
      </c>
      <c r="I77" s="70">
        <f t="shared" si="9"/>
        <v>57.414698162729664</v>
      </c>
    </row>
    <row r="78" spans="1:13" s="90" customFormat="1" ht="39.75" customHeight="1">
      <c r="A78" s="68" t="s">
        <v>97</v>
      </c>
      <c r="B78" s="78">
        <v>444</v>
      </c>
      <c r="C78" s="60" t="s">
        <v>98</v>
      </c>
      <c r="D78" s="73">
        <v>17443.451000000001</v>
      </c>
      <c r="E78" s="73">
        <v>3954.37545</v>
      </c>
      <c r="F78" s="73">
        <v>3954.37545</v>
      </c>
      <c r="G78" s="70">
        <f t="shared" si="7"/>
        <v>0</v>
      </c>
      <c r="H78" s="70">
        <f t="shared" si="8"/>
        <v>13489.075550000001</v>
      </c>
      <c r="I78" s="70">
        <f t="shared" si="9"/>
        <v>22.669685316282884</v>
      </c>
    </row>
    <row r="79" spans="1:13" s="90" customFormat="1" ht="28.5" customHeight="1">
      <c r="A79" s="68" t="s">
        <v>83</v>
      </c>
      <c r="B79" s="64" t="s">
        <v>13</v>
      </c>
      <c r="C79" s="60" t="s">
        <v>99</v>
      </c>
      <c r="D79" s="73">
        <v>62829.122719999999</v>
      </c>
      <c r="E79" s="73">
        <v>29835.23</v>
      </c>
      <c r="F79" s="73">
        <v>29835.23</v>
      </c>
      <c r="G79" s="70">
        <f t="shared" si="7"/>
        <v>0</v>
      </c>
      <c r="H79" s="70">
        <f t="shared" si="8"/>
        <v>32993.892720000003</v>
      </c>
      <c r="I79" s="70">
        <f t="shared" ref="I79:I100" si="10">F79/D79*100</f>
        <v>47.486306840478512</v>
      </c>
    </row>
    <row r="80" spans="1:13" s="88" customFormat="1" ht="42" customHeight="1">
      <c r="A80" s="68" t="s">
        <v>371</v>
      </c>
      <c r="B80" s="65">
        <v>444</v>
      </c>
      <c r="C80" s="60" t="s">
        <v>373</v>
      </c>
      <c r="D80" s="73">
        <v>19.8</v>
      </c>
      <c r="E80" s="73">
        <v>1.1133200000000001</v>
      </c>
      <c r="F80" s="73">
        <v>1.1133200000000001</v>
      </c>
      <c r="G80" s="70">
        <f t="shared" ref="G80:G100" si="11">E80-F80</f>
        <v>0</v>
      </c>
      <c r="H80" s="70">
        <f t="shared" ref="H80:H100" si="12">D80-F80</f>
        <v>18.686679999999999</v>
      </c>
      <c r="I80" s="70">
        <f t="shared" si="10"/>
        <v>5.6228282828282827</v>
      </c>
      <c r="J80" s="90"/>
      <c r="K80" s="90"/>
      <c r="L80" s="90"/>
      <c r="M80" s="90"/>
    </row>
    <row r="81" spans="1:10" s="90" customFormat="1" ht="33" customHeight="1">
      <c r="A81" s="68" t="s">
        <v>85</v>
      </c>
      <c r="B81" s="65">
        <v>444</v>
      </c>
      <c r="C81" s="60" t="s">
        <v>100</v>
      </c>
      <c r="D81" s="73">
        <v>860</v>
      </c>
      <c r="E81" s="73">
        <v>119.7801</v>
      </c>
      <c r="F81" s="73">
        <v>119.7801</v>
      </c>
      <c r="G81" s="70">
        <f t="shared" si="11"/>
        <v>0</v>
      </c>
      <c r="H81" s="70">
        <f t="shared" si="12"/>
        <v>740.21990000000005</v>
      </c>
      <c r="I81" s="70">
        <f t="shared" si="10"/>
        <v>13.927918604651163</v>
      </c>
    </row>
    <row r="82" spans="1:10" s="90" customFormat="1" ht="29.25" customHeight="1">
      <c r="A82" s="68" t="s">
        <v>87</v>
      </c>
      <c r="B82" s="65">
        <v>444</v>
      </c>
      <c r="C82" s="60" t="s">
        <v>101</v>
      </c>
      <c r="D82" s="73">
        <v>624</v>
      </c>
      <c r="E82" s="73">
        <v>258.47320000000002</v>
      </c>
      <c r="F82" s="73">
        <v>258.47320000000002</v>
      </c>
      <c r="G82" s="70">
        <f t="shared" si="11"/>
        <v>0</v>
      </c>
      <c r="H82" s="70">
        <f t="shared" si="12"/>
        <v>365.52679999999998</v>
      </c>
      <c r="I82" s="70">
        <f t="shared" si="10"/>
        <v>41.421987179487182</v>
      </c>
    </row>
    <row r="83" spans="1:10" s="90" customFormat="1" ht="29.25" customHeight="1">
      <c r="A83" s="68" t="s">
        <v>89</v>
      </c>
      <c r="B83" s="65">
        <v>444</v>
      </c>
      <c r="C83" s="60" t="s">
        <v>102</v>
      </c>
      <c r="D83" s="73">
        <v>206.8</v>
      </c>
      <c r="E83" s="73">
        <v>101.37</v>
      </c>
      <c r="F83" s="73">
        <v>101.37</v>
      </c>
      <c r="G83" s="70">
        <f t="shared" si="11"/>
        <v>0</v>
      </c>
      <c r="H83" s="70">
        <f t="shared" si="12"/>
        <v>105.43</v>
      </c>
      <c r="I83" s="70">
        <f t="shared" si="10"/>
        <v>49.018375241779502</v>
      </c>
    </row>
    <row r="84" spans="1:10" s="90" customFormat="1" ht="29.25" customHeight="1">
      <c r="A84" s="68" t="s">
        <v>91</v>
      </c>
      <c r="B84" s="65">
        <v>444</v>
      </c>
      <c r="C84" s="60" t="s">
        <v>103</v>
      </c>
      <c r="D84" s="73">
        <v>23489.867539999999</v>
      </c>
      <c r="E84" s="73">
        <v>12361.557779999999</v>
      </c>
      <c r="F84" s="73">
        <v>12361.557779999999</v>
      </c>
      <c r="G84" s="70">
        <f t="shared" si="11"/>
        <v>0</v>
      </c>
      <c r="H84" s="70">
        <f t="shared" si="12"/>
        <v>11128.30976</v>
      </c>
      <c r="I84" s="70">
        <f t="shared" si="10"/>
        <v>52.625063802296779</v>
      </c>
    </row>
    <row r="85" spans="1:10" s="90" customFormat="1" ht="26.25" customHeight="1">
      <c r="A85" s="68" t="s">
        <v>541</v>
      </c>
      <c r="B85" s="65">
        <v>444</v>
      </c>
      <c r="C85" s="60" t="s">
        <v>543</v>
      </c>
      <c r="D85" s="73">
        <v>5145</v>
      </c>
      <c r="E85" s="73">
        <v>1434.49503</v>
      </c>
      <c r="F85" s="73">
        <v>1434.49503</v>
      </c>
      <c r="G85" s="70">
        <f t="shared" si="11"/>
        <v>0</v>
      </c>
      <c r="H85" s="70">
        <f t="shared" si="12"/>
        <v>3710.50497</v>
      </c>
      <c r="I85" s="70">
        <f t="shared" si="10"/>
        <v>27.881341690962103</v>
      </c>
    </row>
    <row r="86" spans="1:10" s="90" customFormat="1" ht="35.25" customHeight="1">
      <c r="A86" s="68" t="s">
        <v>93</v>
      </c>
      <c r="B86" s="65">
        <v>444</v>
      </c>
      <c r="C86" s="60" t="s">
        <v>104</v>
      </c>
      <c r="D86" s="73">
        <v>12160.390810000001</v>
      </c>
      <c r="E86" s="73">
        <v>4044.8589900000002</v>
      </c>
      <c r="F86" s="73">
        <v>4044.8589900000002</v>
      </c>
      <c r="G86" s="70">
        <f t="shared" si="11"/>
        <v>0</v>
      </c>
      <c r="H86" s="70">
        <f t="shared" si="12"/>
        <v>8115.5318200000002</v>
      </c>
      <c r="I86" s="70">
        <f t="shared" si="10"/>
        <v>33.262573984659625</v>
      </c>
    </row>
    <row r="87" spans="1:10" ht="27.75" customHeight="1">
      <c r="A87" s="68" t="s">
        <v>95</v>
      </c>
      <c r="B87" s="26" t="s">
        <v>13</v>
      </c>
      <c r="C87" s="60" t="s">
        <v>105</v>
      </c>
      <c r="D87" s="73">
        <v>992.98455999999999</v>
      </c>
      <c r="E87" s="73">
        <v>992.98455999999999</v>
      </c>
      <c r="F87" s="73">
        <v>992.98455999999999</v>
      </c>
      <c r="G87" s="56">
        <f t="shared" si="11"/>
        <v>0</v>
      </c>
      <c r="H87" s="56">
        <f t="shared" si="12"/>
        <v>0</v>
      </c>
      <c r="I87" s="56">
        <f t="shared" si="10"/>
        <v>100</v>
      </c>
    </row>
    <row r="88" spans="1:10" ht="33" customHeight="1">
      <c r="A88" s="68" t="s">
        <v>97</v>
      </c>
      <c r="B88" s="61">
        <v>444</v>
      </c>
      <c r="C88" s="60" t="s">
        <v>106</v>
      </c>
      <c r="D88" s="73">
        <v>3594.1276600000001</v>
      </c>
      <c r="E88" s="73">
        <v>2008.6852100000001</v>
      </c>
      <c r="F88" s="73">
        <v>2008.6852100000001</v>
      </c>
      <c r="G88" s="56">
        <f t="shared" si="11"/>
        <v>0</v>
      </c>
      <c r="H88" s="56">
        <f t="shared" si="12"/>
        <v>1585.44245</v>
      </c>
      <c r="I88" s="56">
        <f t="shared" si="10"/>
        <v>55.887976166099783</v>
      </c>
      <c r="J88" s="91"/>
    </row>
    <row r="89" spans="1:10" ht="37.5" customHeight="1">
      <c r="A89" s="68" t="s">
        <v>83</v>
      </c>
      <c r="B89" s="26" t="s">
        <v>13</v>
      </c>
      <c r="C89" s="60" t="s">
        <v>107</v>
      </c>
      <c r="D89" s="73">
        <v>59612.69556</v>
      </c>
      <c r="E89" s="73">
        <v>33058.478719999999</v>
      </c>
      <c r="F89" s="73">
        <v>33058.478719999999</v>
      </c>
      <c r="G89" s="56">
        <f t="shared" si="11"/>
        <v>0</v>
      </c>
      <c r="H89" s="56">
        <f t="shared" si="12"/>
        <v>26554.216840000001</v>
      </c>
      <c r="I89" s="56">
        <f t="shared" si="10"/>
        <v>55.455433460019833</v>
      </c>
    </row>
    <row r="90" spans="1:10" ht="50.25" customHeight="1">
      <c r="A90" s="68" t="s">
        <v>371</v>
      </c>
      <c r="B90" s="26" t="s">
        <v>13</v>
      </c>
      <c r="C90" s="60" t="s">
        <v>374</v>
      </c>
      <c r="D90" s="73">
        <v>3.6</v>
      </c>
      <c r="E90" s="73">
        <v>0</v>
      </c>
      <c r="F90" s="73">
        <v>0</v>
      </c>
      <c r="G90" s="56">
        <f t="shared" si="11"/>
        <v>0</v>
      </c>
      <c r="H90" s="56">
        <f t="shared" si="12"/>
        <v>3.6</v>
      </c>
      <c r="I90" s="56">
        <f t="shared" si="10"/>
        <v>0</v>
      </c>
    </row>
    <row r="91" spans="1:10" ht="46.5" customHeight="1">
      <c r="A91" s="68" t="s">
        <v>85</v>
      </c>
      <c r="B91" s="26" t="s">
        <v>13</v>
      </c>
      <c r="C91" s="60" t="s">
        <v>108</v>
      </c>
      <c r="D91" s="73">
        <v>790</v>
      </c>
      <c r="E91" s="73">
        <v>66.997</v>
      </c>
      <c r="F91" s="73">
        <v>66.997</v>
      </c>
      <c r="G91" s="56">
        <f t="shared" si="11"/>
        <v>0</v>
      </c>
      <c r="H91" s="56">
        <f t="shared" si="12"/>
        <v>723.00300000000004</v>
      </c>
      <c r="I91" s="56">
        <f t="shared" si="10"/>
        <v>8.480632911392405</v>
      </c>
    </row>
    <row r="92" spans="1:10" ht="31.5" customHeight="1">
      <c r="A92" s="68" t="s">
        <v>49</v>
      </c>
      <c r="B92" s="26" t="s">
        <v>13</v>
      </c>
      <c r="C92" s="60" t="s">
        <v>109</v>
      </c>
      <c r="D92" s="73">
        <v>1991</v>
      </c>
      <c r="E92" s="73">
        <v>898.82360000000006</v>
      </c>
      <c r="F92" s="73">
        <v>898.82360000000006</v>
      </c>
      <c r="G92" s="56">
        <f t="shared" si="11"/>
        <v>0</v>
      </c>
      <c r="H92" s="56">
        <f t="shared" si="12"/>
        <v>1092.1763999999998</v>
      </c>
      <c r="I92" s="56">
        <f t="shared" si="10"/>
        <v>45.144329482672028</v>
      </c>
    </row>
    <row r="93" spans="1:10" ht="31.5" customHeight="1">
      <c r="A93" s="68" t="s">
        <v>87</v>
      </c>
      <c r="B93" s="26" t="s">
        <v>13</v>
      </c>
      <c r="C93" s="60" t="s">
        <v>110</v>
      </c>
      <c r="D93" s="73">
        <v>335.6</v>
      </c>
      <c r="E93" s="73">
        <v>143.74484000000001</v>
      </c>
      <c r="F93" s="73">
        <v>143.74484000000001</v>
      </c>
      <c r="G93" s="56">
        <f t="shared" si="11"/>
        <v>0</v>
      </c>
      <c r="H93" s="56">
        <f t="shared" si="12"/>
        <v>191.85516000000001</v>
      </c>
      <c r="I93" s="56">
        <f t="shared" si="10"/>
        <v>42.832193087008342</v>
      </c>
    </row>
    <row r="94" spans="1:10" ht="31.5" customHeight="1">
      <c r="A94" s="68" t="s">
        <v>89</v>
      </c>
      <c r="B94" s="26" t="s">
        <v>13</v>
      </c>
      <c r="C94" s="60" t="s">
        <v>111</v>
      </c>
      <c r="D94" s="73">
        <v>425.16</v>
      </c>
      <c r="E94" s="73">
        <v>58.335000000000001</v>
      </c>
      <c r="F94" s="73">
        <v>58.335000000000001</v>
      </c>
      <c r="G94" s="56">
        <f t="shared" si="11"/>
        <v>0</v>
      </c>
      <c r="H94" s="56">
        <f t="shared" si="12"/>
        <v>366.82500000000005</v>
      </c>
      <c r="I94" s="56">
        <f t="shared" si="10"/>
        <v>13.720716906576346</v>
      </c>
    </row>
    <row r="95" spans="1:10" ht="31.5" customHeight="1">
      <c r="A95" s="68" t="s">
        <v>91</v>
      </c>
      <c r="B95" s="26" t="s">
        <v>13</v>
      </c>
      <c r="C95" s="60" t="s">
        <v>112</v>
      </c>
      <c r="D95" s="73">
        <v>5496.9339799999998</v>
      </c>
      <c r="E95" s="73">
        <v>2948.4536600000001</v>
      </c>
      <c r="F95" s="73">
        <v>2948.4536600000001</v>
      </c>
      <c r="G95" s="56">
        <f t="shared" si="11"/>
        <v>0</v>
      </c>
      <c r="H95" s="56">
        <f t="shared" si="12"/>
        <v>2548.4803199999997</v>
      </c>
      <c r="I95" s="56">
        <f t="shared" si="10"/>
        <v>53.638149388870779</v>
      </c>
    </row>
    <row r="96" spans="1:10" ht="31.5" customHeight="1">
      <c r="A96" s="68" t="s">
        <v>541</v>
      </c>
      <c r="B96" s="26" t="s">
        <v>13</v>
      </c>
      <c r="C96" s="60" t="s">
        <v>544</v>
      </c>
      <c r="D96" s="73">
        <v>1083.4000000000001</v>
      </c>
      <c r="E96" s="73">
        <v>548.34937000000002</v>
      </c>
      <c r="F96" s="73">
        <v>548.34937000000002</v>
      </c>
      <c r="G96" s="56">
        <f t="shared" si="11"/>
        <v>0</v>
      </c>
      <c r="H96" s="56">
        <f t="shared" si="12"/>
        <v>535.05063000000007</v>
      </c>
      <c r="I96" s="56">
        <f t="shared" si="10"/>
        <v>50.613750230755031</v>
      </c>
    </row>
    <row r="97" spans="1:9" ht="31.5" customHeight="1">
      <c r="A97" s="68" t="s">
        <v>93</v>
      </c>
      <c r="B97" s="61">
        <v>444</v>
      </c>
      <c r="C97" s="60" t="s">
        <v>113</v>
      </c>
      <c r="D97" s="73">
        <v>2488.3863799999999</v>
      </c>
      <c r="E97" s="73">
        <v>1004.07919</v>
      </c>
      <c r="F97" s="73">
        <v>1004.07919</v>
      </c>
      <c r="G97" s="56">
        <f t="shared" si="11"/>
        <v>0</v>
      </c>
      <c r="H97" s="56">
        <f t="shared" si="12"/>
        <v>1484.30719</v>
      </c>
      <c r="I97" s="56">
        <f t="shared" si="10"/>
        <v>40.35061428040769</v>
      </c>
    </row>
    <row r="98" spans="1:9" ht="31.5" customHeight="1">
      <c r="A98" s="68" t="s">
        <v>95</v>
      </c>
      <c r="B98" s="26" t="s">
        <v>13</v>
      </c>
      <c r="C98" s="60" t="s">
        <v>114</v>
      </c>
      <c r="D98" s="73">
        <v>3066.9839999999999</v>
      </c>
      <c r="E98" s="73">
        <v>980.28099999999995</v>
      </c>
      <c r="F98" s="73">
        <v>980.28099999999995</v>
      </c>
      <c r="G98" s="56">
        <f t="shared" si="11"/>
        <v>0</v>
      </c>
      <c r="H98" s="56">
        <f t="shared" si="12"/>
        <v>2086.703</v>
      </c>
      <c r="I98" s="56">
        <f t="shared" si="10"/>
        <v>31.962377371385049</v>
      </c>
    </row>
    <row r="99" spans="1:9" ht="31.5" customHeight="1">
      <c r="A99" s="68" t="s">
        <v>97</v>
      </c>
      <c r="B99" s="26" t="s">
        <v>13</v>
      </c>
      <c r="C99" s="60" t="s">
        <v>115</v>
      </c>
      <c r="D99" s="73">
        <v>1784.876</v>
      </c>
      <c r="E99" s="73">
        <v>1004.876</v>
      </c>
      <c r="F99" s="73">
        <v>1004.876</v>
      </c>
      <c r="G99" s="56">
        <f t="shared" si="11"/>
        <v>0</v>
      </c>
      <c r="H99" s="56">
        <f t="shared" si="12"/>
        <v>780</v>
      </c>
      <c r="I99" s="56">
        <f t="shared" si="10"/>
        <v>56.299485230346534</v>
      </c>
    </row>
    <row r="100" spans="1:9" s="89" customFormat="1" ht="159.75" customHeight="1">
      <c r="A100" s="71" t="s">
        <v>737</v>
      </c>
      <c r="B100" s="64" t="s">
        <v>13</v>
      </c>
      <c r="C100" s="60" t="s">
        <v>742</v>
      </c>
      <c r="D100" s="73">
        <v>1737.8489999999999</v>
      </c>
      <c r="E100" s="73">
        <v>0</v>
      </c>
      <c r="F100" s="73">
        <v>0</v>
      </c>
      <c r="G100" s="56">
        <f t="shared" si="11"/>
        <v>0</v>
      </c>
      <c r="H100" s="56">
        <f t="shared" si="12"/>
        <v>1737.8489999999999</v>
      </c>
      <c r="I100" s="56">
        <f t="shared" si="10"/>
        <v>0</v>
      </c>
    </row>
    <row r="101" spans="1:9" ht="15.75" hidden="1" customHeight="1">
      <c r="A101" s="19"/>
      <c r="B101" s="24"/>
      <c r="C101" s="20"/>
      <c r="D101" s="22"/>
      <c r="E101" s="22"/>
      <c r="F101" s="23"/>
      <c r="G101" s="22"/>
      <c r="H101" s="22"/>
      <c r="I101" s="20"/>
    </row>
    <row r="102" spans="1:9" s="89" customFormat="1" ht="56.25" customHeight="1">
      <c r="A102" s="15" t="s">
        <v>369</v>
      </c>
      <c r="B102" s="25"/>
      <c r="C102" s="59">
        <v>250000000</v>
      </c>
      <c r="D102" s="18">
        <f>SUM(D103:D124)</f>
        <v>57568.926029999981</v>
      </c>
      <c r="E102" s="18">
        <f>SUM(E103:E124)</f>
        <v>26181.493469999998</v>
      </c>
      <c r="F102" s="18">
        <f>SUM(F103:F124)</f>
        <v>26181.493469999998</v>
      </c>
      <c r="G102" s="18">
        <f t="shared" si="7"/>
        <v>0</v>
      </c>
      <c r="H102" s="18">
        <f t="shared" si="8"/>
        <v>31387.432559999983</v>
      </c>
      <c r="I102" s="18">
        <f t="shared" si="9"/>
        <v>45.478516407195876</v>
      </c>
    </row>
    <row r="103" spans="1:9" ht="141.75" customHeight="1">
      <c r="A103" s="71" t="s">
        <v>729</v>
      </c>
      <c r="B103" s="24" t="s">
        <v>13</v>
      </c>
      <c r="C103" s="60" t="s">
        <v>745</v>
      </c>
      <c r="D103" s="73">
        <v>137.92382000000001</v>
      </c>
      <c r="E103" s="73">
        <v>55.055</v>
      </c>
      <c r="F103" s="73">
        <v>55.055</v>
      </c>
      <c r="G103" s="22">
        <f t="shared" si="7"/>
        <v>0</v>
      </c>
      <c r="H103" s="22">
        <f t="shared" si="8"/>
        <v>82.868819999999999</v>
      </c>
      <c r="I103" s="22">
        <f t="shared" si="9"/>
        <v>39.916962856742224</v>
      </c>
    </row>
    <row r="104" spans="1:9" ht="147.75" customHeight="1">
      <c r="A104" s="71" t="s">
        <v>743</v>
      </c>
      <c r="B104" s="80">
        <v>444</v>
      </c>
      <c r="C104" s="60" t="s">
        <v>116</v>
      </c>
      <c r="D104" s="73">
        <v>2777</v>
      </c>
      <c r="E104" s="73">
        <v>803.29769999999996</v>
      </c>
      <c r="F104" s="73">
        <v>803.29769999999996</v>
      </c>
      <c r="G104" s="22">
        <f t="shared" si="7"/>
        <v>0</v>
      </c>
      <c r="H104" s="22">
        <f t="shared" si="8"/>
        <v>1973.7022999999999</v>
      </c>
      <c r="I104" s="22">
        <f t="shared" si="9"/>
        <v>28.926816708678427</v>
      </c>
    </row>
    <row r="105" spans="1:9" ht="63" customHeight="1">
      <c r="A105" s="68" t="s">
        <v>744</v>
      </c>
      <c r="B105" s="80">
        <v>444</v>
      </c>
      <c r="C105" s="60" t="s">
        <v>746</v>
      </c>
      <c r="D105" s="73">
        <v>7.5</v>
      </c>
      <c r="E105" s="73">
        <v>4</v>
      </c>
      <c r="F105" s="73">
        <v>4</v>
      </c>
      <c r="G105" s="22">
        <f t="shared" si="7"/>
        <v>0</v>
      </c>
      <c r="H105" s="22">
        <f t="shared" si="8"/>
        <v>3.5</v>
      </c>
      <c r="I105" s="22">
        <f t="shared" si="9"/>
        <v>53.333333333333336</v>
      </c>
    </row>
    <row r="106" spans="1:9" ht="47.25" customHeight="1">
      <c r="A106" s="68" t="s">
        <v>83</v>
      </c>
      <c r="B106" s="80">
        <v>444</v>
      </c>
      <c r="C106" s="60" t="s">
        <v>117</v>
      </c>
      <c r="D106" s="73">
        <v>33652.593009999997</v>
      </c>
      <c r="E106" s="73">
        <v>16007.63637</v>
      </c>
      <c r="F106" s="73">
        <v>16007.63637</v>
      </c>
      <c r="G106" s="22">
        <f t="shared" si="7"/>
        <v>0</v>
      </c>
      <c r="H106" s="22">
        <f t="shared" si="8"/>
        <v>17644.956639999997</v>
      </c>
      <c r="I106" s="22">
        <f t="shared" si="9"/>
        <v>47.567319300605661</v>
      </c>
    </row>
    <row r="107" spans="1:9" ht="57" customHeight="1">
      <c r="A107" s="68" t="s">
        <v>371</v>
      </c>
      <c r="B107" s="80">
        <v>444</v>
      </c>
      <c r="C107" s="60" t="s">
        <v>375</v>
      </c>
      <c r="D107" s="73">
        <v>2.7</v>
      </c>
      <c r="E107" s="73">
        <v>0.375</v>
      </c>
      <c r="F107" s="73">
        <v>0.375</v>
      </c>
      <c r="G107" s="22">
        <f t="shared" si="7"/>
        <v>0</v>
      </c>
      <c r="H107" s="22">
        <f t="shared" si="8"/>
        <v>2.3250000000000002</v>
      </c>
      <c r="I107" s="22">
        <f t="shared" si="9"/>
        <v>13.888888888888888</v>
      </c>
    </row>
    <row r="108" spans="1:9" ht="52.5" customHeight="1">
      <c r="A108" s="68" t="s">
        <v>85</v>
      </c>
      <c r="B108" s="80">
        <v>444</v>
      </c>
      <c r="C108" s="60" t="s">
        <v>118</v>
      </c>
      <c r="D108" s="73">
        <v>770</v>
      </c>
      <c r="E108" s="73">
        <v>336.64280000000002</v>
      </c>
      <c r="F108" s="73">
        <v>336.64280000000002</v>
      </c>
      <c r="G108" s="22">
        <f t="shared" si="7"/>
        <v>0</v>
      </c>
      <c r="H108" s="22">
        <f t="shared" si="8"/>
        <v>433.35719999999998</v>
      </c>
      <c r="I108" s="22">
        <f t="shared" si="9"/>
        <v>43.719844155844157</v>
      </c>
    </row>
    <row r="109" spans="1:9" ht="42.75" customHeight="1">
      <c r="A109" s="68" t="s">
        <v>49</v>
      </c>
      <c r="B109" s="80">
        <v>444</v>
      </c>
      <c r="C109" s="60" t="s">
        <v>119</v>
      </c>
      <c r="D109" s="73">
        <v>551.42999999999995</v>
      </c>
      <c r="E109" s="73">
        <v>140.56</v>
      </c>
      <c r="F109" s="73">
        <v>140.56</v>
      </c>
      <c r="G109" s="22">
        <f t="shared" si="7"/>
        <v>0</v>
      </c>
      <c r="H109" s="22">
        <f t="shared" si="8"/>
        <v>410.86999999999995</v>
      </c>
      <c r="I109" s="22">
        <f t="shared" si="9"/>
        <v>25.490089403913462</v>
      </c>
    </row>
    <row r="110" spans="1:9" ht="42.75" customHeight="1">
      <c r="A110" s="68" t="s">
        <v>87</v>
      </c>
      <c r="B110" s="80">
        <v>444</v>
      </c>
      <c r="C110" s="60" t="s">
        <v>120</v>
      </c>
      <c r="D110" s="73">
        <v>922.60798</v>
      </c>
      <c r="E110" s="73">
        <v>351.41359999999997</v>
      </c>
      <c r="F110" s="73">
        <v>351.41359999999997</v>
      </c>
      <c r="G110" s="22">
        <f t="shared" si="7"/>
        <v>0</v>
      </c>
      <c r="H110" s="22">
        <f t="shared" si="8"/>
        <v>571.19438000000002</v>
      </c>
      <c r="I110" s="22">
        <f t="shared" si="9"/>
        <v>38.089156783577785</v>
      </c>
    </row>
    <row r="111" spans="1:9" ht="42.75" customHeight="1">
      <c r="A111" s="68" t="s">
        <v>121</v>
      </c>
      <c r="B111" s="80">
        <v>444</v>
      </c>
      <c r="C111" s="60" t="s">
        <v>122</v>
      </c>
      <c r="D111" s="73">
        <v>50</v>
      </c>
      <c r="E111" s="73">
        <v>0</v>
      </c>
      <c r="F111" s="73">
        <v>0</v>
      </c>
      <c r="G111" s="22">
        <f t="shared" si="7"/>
        <v>0</v>
      </c>
      <c r="H111" s="22">
        <f t="shared" si="8"/>
        <v>50</v>
      </c>
      <c r="I111" s="22">
        <f t="shared" si="9"/>
        <v>0</v>
      </c>
    </row>
    <row r="112" spans="1:9" ht="42.75" customHeight="1">
      <c r="A112" s="68" t="s">
        <v>91</v>
      </c>
      <c r="B112" s="80">
        <v>444</v>
      </c>
      <c r="C112" s="60" t="s">
        <v>123</v>
      </c>
      <c r="D112" s="73">
        <v>2513.6662000000001</v>
      </c>
      <c r="E112" s="73">
        <v>1233.94769</v>
      </c>
      <c r="F112" s="73">
        <v>1233.94769</v>
      </c>
      <c r="G112" s="22">
        <f t="shared" si="7"/>
        <v>0</v>
      </c>
      <c r="H112" s="22">
        <f>D111-F111</f>
        <v>50</v>
      </c>
      <c r="I112" s="22">
        <f t="shared" si="9"/>
        <v>49.089560499321664</v>
      </c>
    </row>
    <row r="113" spans="1:9" ht="42.75" customHeight="1">
      <c r="A113" s="68" t="s">
        <v>541</v>
      </c>
      <c r="B113" s="80">
        <v>444</v>
      </c>
      <c r="C113" s="60" t="s">
        <v>545</v>
      </c>
      <c r="D113" s="73">
        <v>655</v>
      </c>
      <c r="E113" s="73">
        <v>291.62605000000002</v>
      </c>
      <c r="F113" s="73">
        <v>291.62605000000002</v>
      </c>
      <c r="G113" s="22">
        <f t="shared" si="7"/>
        <v>0</v>
      </c>
      <c r="H113" s="22">
        <f t="shared" ref="H113:H123" si="13">D112-F112</f>
        <v>1279.7185100000002</v>
      </c>
      <c r="I113" s="22">
        <f t="shared" si="9"/>
        <v>44.52306106870229</v>
      </c>
    </row>
    <row r="114" spans="1:9" ht="32.25" customHeight="1">
      <c r="A114" s="68" t="s">
        <v>93</v>
      </c>
      <c r="B114" s="80">
        <v>444</v>
      </c>
      <c r="C114" s="60" t="s">
        <v>124</v>
      </c>
      <c r="D114" s="73">
        <v>1145.5</v>
      </c>
      <c r="E114" s="73">
        <v>634.50597000000005</v>
      </c>
      <c r="F114" s="73">
        <v>634.50597000000005</v>
      </c>
      <c r="G114" s="22">
        <f t="shared" si="7"/>
        <v>0</v>
      </c>
      <c r="H114" s="22">
        <f t="shared" si="13"/>
        <v>363.37394999999998</v>
      </c>
      <c r="I114" s="22">
        <f t="shared" si="9"/>
        <v>55.391180270624183</v>
      </c>
    </row>
    <row r="115" spans="1:9" ht="32.25" customHeight="1">
      <c r="A115" s="68" t="s">
        <v>95</v>
      </c>
      <c r="B115" s="80">
        <v>444</v>
      </c>
      <c r="C115" s="60" t="s">
        <v>125</v>
      </c>
      <c r="D115" s="73">
        <v>45.2</v>
      </c>
      <c r="E115" s="73">
        <v>11.94</v>
      </c>
      <c r="F115" s="73">
        <v>11.94</v>
      </c>
      <c r="G115" s="22">
        <f t="shared" si="7"/>
        <v>0</v>
      </c>
      <c r="H115" s="22">
        <f t="shared" si="13"/>
        <v>510.99402999999995</v>
      </c>
      <c r="I115" s="22">
        <f t="shared" si="9"/>
        <v>26.415929203539822</v>
      </c>
    </row>
    <row r="116" spans="1:9" ht="32.25" customHeight="1">
      <c r="A116" s="68" t="s">
        <v>97</v>
      </c>
      <c r="B116" s="80">
        <v>444</v>
      </c>
      <c r="C116" s="60" t="s">
        <v>126</v>
      </c>
      <c r="D116" s="73">
        <v>2273.7171499999999</v>
      </c>
      <c r="E116" s="73">
        <v>707.95973000000004</v>
      </c>
      <c r="F116" s="73">
        <v>707.95973000000004</v>
      </c>
      <c r="G116" s="22">
        <f t="shared" si="7"/>
        <v>0</v>
      </c>
      <c r="H116" s="22">
        <f t="shared" si="13"/>
        <v>33.260000000000005</v>
      </c>
      <c r="I116" s="22">
        <f t="shared" si="9"/>
        <v>31.136666669378819</v>
      </c>
    </row>
    <row r="117" spans="1:9" ht="32.25" customHeight="1">
      <c r="A117" s="68" t="s">
        <v>83</v>
      </c>
      <c r="B117" s="80">
        <v>444</v>
      </c>
      <c r="C117" s="60" t="s">
        <v>127</v>
      </c>
      <c r="D117" s="73">
        <v>10325.132</v>
      </c>
      <c r="E117" s="73">
        <v>5198.83356</v>
      </c>
      <c r="F117" s="73">
        <v>5198.83356</v>
      </c>
      <c r="G117" s="22">
        <f t="shared" si="7"/>
        <v>0</v>
      </c>
      <c r="H117" s="22">
        <f t="shared" si="13"/>
        <v>1565.7574199999999</v>
      </c>
      <c r="I117" s="22">
        <f t="shared" si="9"/>
        <v>50.351255170393948</v>
      </c>
    </row>
    <row r="118" spans="1:9" ht="32.25" customHeight="1">
      <c r="A118" s="68" t="s">
        <v>85</v>
      </c>
      <c r="B118" s="80">
        <v>444</v>
      </c>
      <c r="C118" s="60" t="s">
        <v>128</v>
      </c>
      <c r="D118" s="73">
        <v>220</v>
      </c>
      <c r="E118" s="73">
        <v>0</v>
      </c>
      <c r="F118" s="73">
        <v>0</v>
      </c>
      <c r="G118" s="22">
        <f t="shared" si="7"/>
        <v>0</v>
      </c>
      <c r="H118" s="22">
        <f t="shared" si="13"/>
        <v>5126.2984399999996</v>
      </c>
      <c r="I118" s="22">
        <f t="shared" si="9"/>
        <v>0</v>
      </c>
    </row>
    <row r="119" spans="1:9" ht="32.25" customHeight="1">
      <c r="A119" s="68" t="s">
        <v>49</v>
      </c>
      <c r="B119" s="80">
        <v>444</v>
      </c>
      <c r="C119" s="60" t="s">
        <v>129</v>
      </c>
      <c r="D119" s="73">
        <v>162.32</v>
      </c>
      <c r="E119" s="73">
        <v>12.32</v>
      </c>
      <c r="F119" s="73">
        <v>12.32</v>
      </c>
      <c r="G119" s="22">
        <f t="shared" si="7"/>
        <v>0</v>
      </c>
      <c r="H119" s="22">
        <f t="shared" si="13"/>
        <v>220</v>
      </c>
      <c r="I119" s="22">
        <f t="shared" si="9"/>
        <v>7.589945786101528</v>
      </c>
    </row>
    <row r="120" spans="1:9" ht="32.25" customHeight="1">
      <c r="A120" s="68" t="s">
        <v>87</v>
      </c>
      <c r="B120" s="80">
        <v>444</v>
      </c>
      <c r="C120" s="60" t="s">
        <v>130</v>
      </c>
      <c r="D120" s="73">
        <v>87</v>
      </c>
      <c r="E120" s="73">
        <v>0</v>
      </c>
      <c r="F120" s="73">
        <v>0</v>
      </c>
      <c r="G120" s="22">
        <f t="shared" si="7"/>
        <v>0</v>
      </c>
      <c r="H120" s="22">
        <f t="shared" si="13"/>
        <v>150</v>
      </c>
      <c r="I120" s="22">
        <f t="shared" si="9"/>
        <v>0</v>
      </c>
    </row>
    <row r="121" spans="1:9" ht="32.25" customHeight="1">
      <c r="A121" s="68" t="s">
        <v>93</v>
      </c>
      <c r="B121" s="80">
        <v>444</v>
      </c>
      <c r="C121" s="60" t="s">
        <v>546</v>
      </c>
      <c r="D121" s="73">
        <v>194</v>
      </c>
      <c r="E121" s="73">
        <v>0</v>
      </c>
      <c r="F121" s="73">
        <v>0</v>
      </c>
      <c r="G121" s="22">
        <f t="shared" si="7"/>
        <v>0</v>
      </c>
      <c r="H121" s="22">
        <f t="shared" si="13"/>
        <v>87</v>
      </c>
      <c r="I121" s="22">
        <f t="shared" si="9"/>
        <v>0</v>
      </c>
    </row>
    <row r="122" spans="1:9" ht="32.25" customHeight="1">
      <c r="A122" s="68" t="s">
        <v>95</v>
      </c>
      <c r="B122" s="80">
        <v>444</v>
      </c>
      <c r="C122" s="60" t="s">
        <v>131</v>
      </c>
      <c r="D122" s="73">
        <v>80</v>
      </c>
      <c r="E122" s="73">
        <v>9.68</v>
      </c>
      <c r="F122" s="73">
        <v>9.68</v>
      </c>
      <c r="G122" s="22">
        <f t="shared" si="7"/>
        <v>0</v>
      </c>
      <c r="H122" s="22">
        <f t="shared" si="13"/>
        <v>194</v>
      </c>
      <c r="I122" s="22">
        <f t="shared" si="9"/>
        <v>12.1</v>
      </c>
    </row>
    <row r="123" spans="1:9" ht="32.25" customHeight="1">
      <c r="A123" s="68" t="s">
        <v>97</v>
      </c>
      <c r="B123" s="80">
        <v>444</v>
      </c>
      <c r="C123" s="60" t="s">
        <v>132</v>
      </c>
      <c r="D123" s="73">
        <v>364</v>
      </c>
      <c r="E123" s="73">
        <v>16.5</v>
      </c>
      <c r="F123" s="73">
        <v>16.5</v>
      </c>
      <c r="G123" s="22">
        <f t="shared" si="7"/>
        <v>0</v>
      </c>
      <c r="H123" s="22">
        <f t="shared" si="13"/>
        <v>70.319999999999993</v>
      </c>
      <c r="I123" s="22">
        <f t="shared" si="9"/>
        <v>4.5329670329670328</v>
      </c>
    </row>
    <row r="124" spans="1:9" ht="38.25" customHeight="1">
      <c r="A124" s="68" t="s">
        <v>83</v>
      </c>
      <c r="B124" s="24" t="s">
        <v>13</v>
      </c>
      <c r="C124" s="60" t="s">
        <v>133</v>
      </c>
      <c r="D124" s="73">
        <v>631.63586999999995</v>
      </c>
      <c r="E124" s="73">
        <v>365.2</v>
      </c>
      <c r="F124" s="73">
        <v>365.2</v>
      </c>
      <c r="G124" s="22">
        <f t="shared" si="7"/>
        <v>0</v>
      </c>
      <c r="H124" s="22">
        <f t="shared" si="8"/>
        <v>266.43586999999997</v>
      </c>
      <c r="I124" s="22">
        <f t="shared" si="9"/>
        <v>57.818122330512992</v>
      </c>
    </row>
    <row r="125" spans="1:9" s="88" customFormat="1" ht="60" customHeight="1">
      <c r="A125" s="206" t="s">
        <v>953</v>
      </c>
      <c r="B125" s="207"/>
      <c r="C125" s="207"/>
      <c r="D125" s="207"/>
      <c r="E125" s="207"/>
      <c r="F125" s="207"/>
      <c r="G125" s="207"/>
      <c r="H125" s="207"/>
      <c r="I125" s="207"/>
    </row>
    <row r="126" spans="1:9" s="87" customFormat="1" ht="29.25" customHeight="1">
      <c r="A126" s="27" t="s">
        <v>1</v>
      </c>
      <c r="B126" s="28"/>
      <c r="C126" s="194" t="s">
        <v>956</v>
      </c>
      <c r="D126" s="124">
        <f>D128+D138+D147+D165</f>
        <v>17262.656599999998</v>
      </c>
      <c r="E126" s="124">
        <f>E128+E138+E147+E165</f>
        <v>7136.1943099999999</v>
      </c>
      <c r="F126" s="124">
        <f>F128+F138+F147+F165</f>
        <v>7136.1943099999999</v>
      </c>
      <c r="G126" s="124">
        <f t="shared" si="7"/>
        <v>0</v>
      </c>
      <c r="H126" s="124">
        <f t="shared" si="8"/>
        <v>10126.462289999999</v>
      </c>
      <c r="I126" s="124">
        <f t="shared" si="9"/>
        <v>41.338911358521727</v>
      </c>
    </row>
    <row r="127" spans="1:9" ht="31.5" customHeight="1">
      <c r="A127" s="29" t="s">
        <v>6</v>
      </c>
      <c r="B127" s="30"/>
      <c r="C127" s="30"/>
      <c r="D127" s="31"/>
      <c r="E127" s="31"/>
      <c r="F127" s="115"/>
      <c r="G127" s="32"/>
      <c r="H127" s="32"/>
      <c r="I127" s="32"/>
    </row>
    <row r="128" spans="1:9" s="89" customFormat="1" ht="60.75" customHeight="1">
      <c r="A128" s="142" t="s">
        <v>954</v>
      </c>
      <c r="B128" s="16"/>
      <c r="C128" s="75" t="s">
        <v>955</v>
      </c>
      <c r="D128" s="136">
        <f>SUM(D129:D137)</f>
        <v>2953.1620000000003</v>
      </c>
      <c r="E128" s="136">
        <f>SUM(E129:E137)</f>
        <v>1557.0068099999999</v>
      </c>
      <c r="F128" s="136">
        <f>SUM(F129:F137)</f>
        <v>1557.0068099999999</v>
      </c>
      <c r="G128" s="18">
        <f t="shared" si="7"/>
        <v>0</v>
      </c>
      <c r="H128" s="34">
        <f t="shared" ref="H128:H166" si="14">D128-F128</f>
        <v>1396.1551900000004</v>
      </c>
      <c r="I128" s="18">
        <f t="shared" ref="I128:I166" si="15">F128/D128*100</f>
        <v>52.723379550461487</v>
      </c>
    </row>
    <row r="129" spans="1:9" s="89" customFormat="1" ht="146.25" customHeight="1">
      <c r="A129" s="71" t="s">
        <v>957</v>
      </c>
      <c r="B129" s="197">
        <v>441</v>
      </c>
      <c r="C129" s="60" t="s">
        <v>962</v>
      </c>
      <c r="D129" s="73">
        <v>946.6</v>
      </c>
      <c r="E129" s="73">
        <v>495.69661000000002</v>
      </c>
      <c r="F129" s="73">
        <v>495.69661000000002</v>
      </c>
      <c r="G129" s="23">
        <f t="shared" si="7"/>
        <v>0</v>
      </c>
      <c r="H129" s="195">
        <f t="shared" si="14"/>
        <v>450.90339</v>
      </c>
      <c r="I129" s="23">
        <f t="shared" si="15"/>
        <v>52.366005704627085</v>
      </c>
    </row>
    <row r="130" spans="1:9" s="89" customFormat="1" ht="66.75" customHeight="1">
      <c r="A130" s="68" t="s">
        <v>958</v>
      </c>
      <c r="B130" s="197">
        <v>441</v>
      </c>
      <c r="C130" s="60" t="s">
        <v>963</v>
      </c>
      <c r="D130" s="73">
        <v>10</v>
      </c>
      <c r="E130" s="73">
        <v>0</v>
      </c>
      <c r="F130" s="73">
        <v>0</v>
      </c>
      <c r="G130" s="23">
        <f t="shared" ref="G130:G137" si="16">E130-F130</f>
        <v>0</v>
      </c>
      <c r="H130" s="195">
        <f t="shared" si="14"/>
        <v>10</v>
      </c>
      <c r="I130" s="23">
        <f t="shared" si="15"/>
        <v>0</v>
      </c>
    </row>
    <row r="131" spans="1:9" s="89" customFormat="1" ht="68.25" customHeight="1">
      <c r="A131" s="68" t="s">
        <v>959</v>
      </c>
      <c r="B131" s="197">
        <v>441</v>
      </c>
      <c r="C131" s="60" t="s">
        <v>964</v>
      </c>
      <c r="D131" s="73">
        <v>5.5</v>
      </c>
      <c r="E131" s="73">
        <v>0</v>
      </c>
      <c r="F131" s="73">
        <v>0</v>
      </c>
      <c r="G131" s="23">
        <f t="shared" si="16"/>
        <v>0</v>
      </c>
      <c r="H131" s="195">
        <f t="shared" si="14"/>
        <v>5.5</v>
      </c>
      <c r="I131" s="23">
        <f t="shared" si="15"/>
        <v>0</v>
      </c>
    </row>
    <row r="132" spans="1:9" s="89" customFormat="1" ht="76.5" customHeight="1">
      <c r="A132" s="68" t="s">
        <v>960</v>
      </c>
      <c r="B132" s="197">
        <v>441</v>
      </c>
      <c r="C132" s="60" t="s">
        <v>965</v>
      </c>
      <c r="D132" s="73">
        <v>3.5</v>
      </c>
      <c r="E132" s="73">
        <v>0</v>
      </c>
      <c r="F132" s="73">
        <v>0</v>
      </c>
      <c r="G132" s="23">
        <f t="shared" si="16"/>
        <v>0</v>
      </c>
      <c r="H132" s="195">
        <f t="shared" si="14"/>
        <v>3.5</v>
      </c>
      <c r="I132" s="23">
        <f t="shared" si="15"/>
        <v>0</v>
      </c>
    </row>
    <row r="133" spans="1:9" s="89" customFormat="1" ht="48.75" customHeight="1">
      <c r="A133" s="68" t="s">
        <v>961</v>
      </c>
      <c r="B133" s="197">
        <v>441</v>
      </c>
      <c r="C133" s="60" t="s">
        <v>966</v>
      </c>
      <c r="D133" s="73">
        <v>7.7</v>
      </c>
      <c r="E133" s="73">
        <v>0</v>
      </c>
      <c r="F133" s="73">
        <v>0</v>
      </c>
      <c r="G133" s="23">
        <f t="shared" si="16"/>
        <v>0</v>
      </c>
      <c r="H133" s="195">
        <f t="shared" si="14"/>
        <v>7.7</v>
      </c>
      <c r="I133" s="23">
        <f t="shared" si="15"/>
        <v>0</v>
      </c>
    </row>
    <row r="134" spans="1:9" s="89" customFormat="1" ht="48.75" customHeight="1">
      <c r="A134" s="68" t="s">
        <v>83</v>
      </c>
      <c r="B134" s="197">
        <v>441</v>
      </c>
      <c r="C134" s="60" t="s">
        <v>967</v>
      </c>
      <c r="D134" s="73">
        <v>1253.711</v>
      </c>
      <c r="E134" s="73">
        <v>659.59419000000003</v>
      </c>
      <c r="F134" s="73">
        <v>659.59419000000003</v>
      </c>
      <c r="G134" s="23">
        <f t="shared" si="16"/>
        <v>0</v>
      </c>
      <c r="H134" s="195">
        <f t="shared" si="14"/>
        <v>594.11680999999999</v>
      </c>
      <c r="I134" s="23">
        <f t="shared" si="15"/>
        <v>52.611342645952696</v>
      </c>
    </row>
    <row r="135" spans="1:9" s="89" customFormat="1" ht="48.75" customHeight="1">
      <c r="A135" s="68" t="s">
        <v>85</v>
      </c>
      <c r="B135" s="197">
        <v>441</v>
      </c>
      <c r="C135" s="60" t="s">
        <v>968</v>
      </c>
      <c r="D135" s="73">
        <v>84</v>
      </c>
      <c r="E135" s="73">
        <v>0</v>
      </c>
      <c r="F135" s="73">
        <v>0</v>
      </c>
      <c r="G135" s="23">
        <f t="shared" si="16"/>
        <v>0</v>
      </c>
      <c r="H135" s="195">
        <f t="shared" si="14"/>
        <v>84</v>
      </c>
      <c r="I135" s="23">
        <f t="shared" si="15"/>
        <v>0</v>
      </c>
    </row>
    <row r="136" spans="1:9" s="89" customFormat="1" ht="48.75" customHeight="1">
      <c r="A136" s="68" t="s">
        <v>50</v>
      </c>
      <c r="B136" s="197">
        <v>441</v>
      </c>
      <c r="C136" s="60" t="s">
        <v>969</v>
      </c>
      <c r="D136" s="73">
        <v>27.51</v>
      </c>
      <c r="E136" s="73">
        <v>0</v>
      </c>
      <c r="F136" s="73">
        <v>0</v>
      </c>
      <c r="G136" s="23">
        <f t="shared" si="16"/>
        <v>0</v>
      </c>
      <c r="H136" s="195">
        <f t="shared" si="14"/>
        <v>27.51</v>
      </c>
      <c r="I136" s="23">
        <f t="shared" si="15"/>
        <v>0</v>
      </c>
    </row>
    <row r="137" spans="1:9" s="89" customFormat="1" ht="48.75" customHeight="1">
      <c r="A137" s="68" t="s">
        <v>83</v>
      </c>
      <c r="B137" s="197">
        <v>441</v>
      </c>
      <c r="C137" s="60" t="s">
        <v>970</v>
      </c>
      <c r="D137" s="73">
        <v>614.64099999999996</v>
      </c>
      <c r="E137" s="73">
        <v>401.71600999999998</v>
      </c>
      <c r="F137" s="73">
        <v>401.71600999999998</v>
      </c>
      <c r="G137" s="23">
        <f t="shared" si="16"/>
        <v>0</v>
      </c>
      <c r="H137" s="195">
        <f t="shared" si="14"/>
        <v>212.92498999999998</v>
      </c>
      <c r="I137" s="23">
        <f t="shared" si="15"/>
        <v>65.357828390881835</v>
      </c>
    </row>
    <row r="138" spans="1:9" s="89" customFormat="1" ht="82.5" customHeight="1">
      <c r="A138" s="142" t="s">
        <v>971</v>
      </c>
      <c r="B138" s="25"/>
      <c r="C138" s="75" t="s">
        <v>972</v>
      </c>
      <c r="D138" s="18">
        <f>SUM(D139:D146)</f>
        <v>1456.05</v>
      </c>
      <c r="E138" s="18">
        <f>SUM(E139:E146)</f>
        <v>356.24889000000002</v>
      </c>
      <c r="F138" s="18">
        <f>SUM(F139:F143)</f>
        <v>356.24889000000002</v>
      </c>
      <c r="G138" s="18">
        <f t="shared" ref="G138:G165" si="17">E138-F138</f>
        <v>0</v>
      </c>
      <c r="H138" s="34">
        <f t="shared" si="14"/>
        <v>1099.8011099999999</v>
      </c>
      <c r="I138" s="18">
        <f t="shared" si="15"/>
        <v>24.466803337797469</v>
      </c>
    </row>
    <row r="139" spans="1:9" ht="158.25" customHeight="1">
      <c r="A139" s="71" t="s">
        <v>973</v>
      </c>
      <c r="B139" s="107">
        <v>441</v>
      </c>
      <c r="C139" s="60" t="s">
        <v>976</v>
      </c>
      <c r="D139" s="73">
        <v>1082.0999999999999</v>
      </c>
      <c r="E139" s="73">
        <v>326.08478000000002</v>
      </c>
      <c r="F139" s="73">
        <v>326.08478000000002</v>
      </c>
      <c r="G139" s="23">
        <f t="shared" si="17"/>
        <v>0</v>
      </c>
      <c r="H139" s="22">
        <f t="shared" si="14"/>
        <v>756.01521999999989</v>
      </c>
      <c r="I139" s="22">
        <f t="shared" si="15"/>
        <v>30.134440439885413</v>
      </c>
    </row>
    <row r="140" spans="1:9" ht="75.75" customHeight="1">
      <c r="A140" s="68" t="s">
        <v>974</v>
      </c>
      <c r="B140" s="107">
        <v>441</v>
      </c>
      <c r="C140" s="60" t="s">
        <v>977</v>
      </c>
      <c r="D140" s="73">
        <v>3.5</v>
      </c>
      <c r="E140" s="73">
        <v>0</v>
      </c>
      <c r="F140" s="73">
        <v>0</v>
      </c>
      <c r="G140" s="23">
        <f t="shared" si="17"/>
        <v>0</v>
      </c>
      <c r="H140" s="22">
        <f t="shared" si="14"/>
        <v>3.5</v>
      </c>
      <c r="I140" s="22">
        <f t="shared" si="15"/>
        <v>0</v>
      </c>
    </row>
    <row r="141" spans="1:9" ht="105" customHeight="1">
      <c r="A141" s="68" t="s">
        <v>975</v>
      </c>
      <c r="B141" s="107">
        <v>441</v>
      </c>
      <c r="C141" s="60" t="s">
        <v>978</v>
      </c>
      <c r="D141" s="73">
        <v>2</v>
      </c>
      <c r="E141" s="73">
        <v>0</v>
      </c>
      <c r="F141" s="73">
        <v>0</v>
      </c>
      <c r="G141" s="23">
        <f t="shared" si="17"/>
        <v>0</v>
      </c>
      <c r="H141" s="22">
        <f t="shared" si="14"/>
        <v>2</v>
      </c>
      <c r="I141" s="22">
        <f t="shared" si="15"/>
        <v>0</v>
      </c>
    </row>
    <row r="142" spans="1:9" ht="45" customHeight="1">
      <c r="A142" s="68" t="s">
        <v>83</v>
      </c>
      <c r="B142" s="107">
        <v>441</v>
      </c>
      <c r="C142" s="60" t="s">
        <v>979</v>
      </c>
      <c r="D142" s="73">
        <v>236.45</v>
      </c>
      <c r="E142" s="73">
        <v>30.164110000000001</v>
      </c>
      <c r="F142" s="73">
        <v>30.164110000000001</v>
      </c>
      <c r="G142" s="23">
        <f t="shared" si="17"/>
        <v>0</v>
      </c>
      <c r="H142" s="22">
        <f t="shared" si="14"/>
        <v>206.28588999999999</v>
      </c>
      <c r="I142" s="22">
        <f t="shared" si="15"/>
        <v>12.757077606259251</v>
      </c>
    </row>
    <row r="143" spans="1:9" ht="60" customHeight="1">
      <c r="A143" s="68" t="s">
        <v>85</v>
      </c>
      <c r="B143" s="107">
        <v>441</v>
      </c>
      <c r="C143" s="60" t="s">
        <v>980</v>
      </c>
      <c r="D143" s="73">
        <v>132</v>
      </c>
      <c r="E143" s="73">
        <v>0</v>
      </c>
      <c r="F143" s="73">
        <v>0</v>
      </c>
      <c r="G143" s="23">
        <f t="shared" si="17"/>
        <v>0</v>
      </c>
      <c r="H143" s="22">
        <f t="shared" si="14"/>
        <v>132</v>
      </c>
      <c r="I143" s="22">
        <f t="shared" si="15"/>
        <v>0</v>
      </c>
    </row>
    <row r="144" spans="1:9" ht="15.75" hidden="1">
      <c r="A144" s="35"/>
      <c r="B144" s="24" t="s">
        <v>15</v>
      </c>
      <c r="C144" s="20"/>
      <c r="D144" s="22"/>
      <c r="E144" s="22"/>
      <c r="F144" s="23"/>
      <c r="G144" s="23">
        <f t="shared" si="17"/>
        <v>0</v>
      </c>
      <c r="H144" s="22">
        <f t="shared" si="14"/>
        <v>0</v>
      </c>
      <c r="I144" s="22" t="e">
        <f t="shared" si="15"/>
        <v>#DIV/0!</v>
      </c>
    </row>
    <row r="145" spans="1:9" ht="15.75" hidden="1">
      <c r="A145" s="35"/>
      <c r="B145" s="24" t="s">
        <v>15</v>
      </c>
      <c r="C145" s="20"/>
      <c r="D145" s="22"/>
      <c r="E145" s="22"/>
      <c r="F145" s="23"/>
      <c r="G145" s="23">
        <f t="shared" si="17"/>
        <v>0</v>
      </c>
      <c r="H145" s="22">
        <f t="shared" si="14"/>
        <v>0</v>
      </c>
      <c r="I145" s="22" t="e">
        <f t="shared" si="15"/>
        <v>#DIV/0!</v>
      </c>
    </row>
    <row r="146" spans="1:9" ht="15.75" hidden="1">
      <c r="A146" s="35"/>
      <c r="B146" s="24" t="s">
        <v>15</v>
      </c>
      <c r="C146" s="20"/>
      <c r="D146" s="22"/>
      <c r="E146" s="22"/>
      <c r="F146" s="23"/>
      <c r="G146" s="23">
        <f t="shared" si="17"/>
        <v>0</v>
      </c>
      <c r="H146" s="22">
        <f t="shared" si="14"/>
        <v>0</v>
      </c>
      <c r="I146" s="22" t="e">
        <f t="shared" si="15"/>
        <v>#DIV/0!</v>
      </c>
    </row>
    <row r="147" spans="1:9" s="89" customFormat="1" ht="56.25" customHeight="1">
      <c r="A147" s="142" t="s">
        <v>981</v>
      </c>
      <c r="B147" s="25"/>
      <c r="C147" s="75" t="s">
        <v>982</v>
      </c>
      <c r="D147" s="18">
        <f>SUM(D148:D164)</f>
        <v>11287.644599999998</v>
      </c>
      <c r="E147" s="18">
        <f>SUM(E148:E164)</f>
        <v>4544.7947800000002</v>
      </c>
      <c r="F147" s="18">
        <f>SUM(F148:F164)</f>
        <v>4544.7947800000002</v>
      </c>
      <c r="G147" s="18">
        <f>E147-F147</f>
        <v>0</v>
      </c>
      <c r="H147" s="18">
        <f>D147-F147</f>
        <v>6742.8498199999976</v>
      </c>
      <c r="I147" s="18">
        <f t="shared" si="15"/>
        <v>40.263446813341389</v>
      </c>
    </row>
    <row r="148" spans="1:9" ht="120" customHeight="1">
      <c r="A148" s="68" t="s">
        <v>983</v>
      </c>
      <c r="B148" s="107">
        <v>441</v>
      </c>
      <c r="C148" s="60" t="s">
        <v>997</v>
      </c>
      <c r="D148" s="73">
        <v>1660.44</v>
      </c>
      <c r="E148" s="73">
        <v>784.78200000000004</v>
      </c>
      <c r="F148" s="73">
        <v>784.78200000000004</v>
      </c>
      <c r="G148" s="22">
        <f t="shared" si="17"/>
        <v>0</v>
      </c>
      <c r="H148" s="22">
        <f t="shared" si="14"/>
        <v>875.65800000000002</v>
      </c>
      <c r="I148" s="22">
        <f>F148/D148*100</f>
        <v>47.263496422634965</v>
      </c>
    </row>
    <row r="149" spans="1:9" ht="41.25" customHeight="1">
      <c r="A149" s="68" t="s">
        <v>984</v>
      </c>
      <c r="B149" s="107">
        <v>441</v>
      </c>
      <c r="C149" s="60" t="s">
        <v>998</v>
      </c>
      <c r="D149" s="73">
        <v>454.5</v>
      </c>
      <c r="E149" s="73">
        <v>252.2</v>
      </c>
      <c r="F149" s="73">
        <v>252.2</v>
      </c>
      <c r="G149" s="22">
        <f t="shared" si="17"/>
        <v>0</v>
      </c>
      <c r="H149" s="22">
        <f t="shared" si="14"/>
        <v>202.3</v>
      </c>
      <c r="I149" s="22">
        <f t="shared" si="15"/>
        <v>55.489548954895483</v>
      </c>
    </row>
    <row r="150" spans="1:9" ht="65.25" customHeight="1">
      <c r="A150" s="68" t="s">
        <v>985</v>
      </c>
      <c r="B150" s="107">
        <v>441</v>
      </c>
      <c r="C150" s="60" t="s">
        <v>999</v>
      </c>
      <c r="D150" s="73">
        <v>151.5</v>
      </c>
      <c r="E150" s="73">
        <v>49.375</v>
      </c>
      <c r="F150" s="73">
        <v>49.375</v>
      </c>
      <c r="G150" s="22">
        <f t="shared" si="17"/>
        <v>0</v>
      </c>
      <c r="H150" s="22">
        <f t="shared" si="14"/>
        <v>102.125</v>
      </c>
      <c r="I150" s="22">
        <f t="shared" si="15"/>
        <v>32.590759075907592</v>
      </c>
    </row>
    <row r="151" spans="1:9" ht="98.25" customHeight="1">
      <c r="A151" s="68" t="s">
        <v>986</v>
      </c>
      <c r="B151" s="107">
        <v>441</v>
      </c>
      <c r="C151" s="60" t="s">
        <v>1000</v>
      </c>
      <c r="D151" s="73">
        <v>1464.5</v>
      </c>
      <c r="E151" s="73">
        <v>739.32</v>
      </c>
      <c r="F151" s="73">
        <v>739.32</v>
      </c>
      <c r="G151" s="22">
        <f t="shared" si="17"/>
        <v>0</v>
      </c>
      <c r="H151" s="22">
        <f t="shared" si="14"/>
        <v>725.18</v>
      </c>
      <c r="I151" s="22">
        <f t="shared" ref="I151:I164" si="18">F151/D151*100</f>
        <v>50.482758620689658</v>
      </c>
    </row>
    <row r="152" spans="1:9" ht="54.75" customHeight="1">
      <c r="A152" s="68" t="s">
        <v>987</v>
      </c>
      <c r="B152" s="107">
        <v>441</v>
      </c>
      <c r="C152" s="60" t="s">
        <v>1001</v>
      </c>
      <c r="D152" s="73">
        <v>414.12</v>
      </c>
      <c r="E152" s="73">
        <v>181</v>
      </c>
      <c r="F152" s="73">
        <v>181</v>
      </c>
      <c r="G152" s="22">
        <f t="shared" si="17"/>
        <v>0</v>
      </c>
      <c r="H152" s="22">
        <f t="shared" si="14"/>
        <v>233.12</v>
      </c>
      <c r="I152" s="22">
        <f t="shared" si="18"/>
        <v>43.707138027624843</v>
      </c>
    </row>
    <row r="153" spans="1:9" ht="57" customHeight="1">
      <c r="A153" s="68" t="s">
        <v>988</v>
      </c>
      <c r="B153" s="107">
        <v>441</v>
      </c>
      <c r="C153" s="60" t="s">
        <v>1002</v>
      </c>
      <c r="D153" s="73">
        <v>143.01599999999999</v>
      </c>
      <c r="E153" s="73">
        <v>60.721200000000003</v>
      </c>
      <c r="F153" s="73">
        <v>60.721200000000003</v>
      </c>
      <c r="G153" s="22">
        <f t="shared" si="17"/>
        <v>0</v>
      </c>
      <c r="H153" s="22">
        <f t="shared" si="14"/>
        <v>82.294799999999981</v>
      </c>
      <c r="I153" s="22">
        <f t="shared" si="18"/>
        <v>42.457627118644069</v>
      </c>
    </row>
    <row r="154" spans="1:9" ht="84" customHeight="1">
      <c r="A154" s="68" t="s">
        <v>989</v>
      </c>
      <c r="B154" s="107">
        <v>441</v>
      </c>
      <c r="C154" s="60" t="s">
        <v>1003</v>
      </c>
      <c r="D154" s="73">
        <v>1393.8</v>
      </c>
      <c r="E154" s="73">
        <v>0</v>
      </c>
      <c r="F154" s="73">
        <v>0</v>
      </c>
      <c r="G154" s="22">
        <f t="shared" si="17"/>
        <v>0</v>
      </c>
      <c r="H154" s="22">
        <f t="shared" si="14"/>
        <v>1393.8</v>
      </c>
      <c r="I154" s="22">
        <f>F154/D154*100</f>
        <v>0</v>
      </c>
    </row>
    <row r="155" spans="1:9" ht="67.5" customHeight="1">
      <c r="A155" s="68" t="s">
        <v>990</v>
      </c>
      <c r="B155" s="107">
        <v>441</v>
      </c>
      <c r="C155" s="60" t="s">
        <v>1004</v>
      </c>
      <c r="D155" s="73">
        <v>336.5</v>
      </c>
      <c r="E155" s="73">
        <v>157.99</v>
      </c>
      <c r="F155" s="73">
        <v>157.99</v>
      </c>
      <c r="G155" s="22">
        <f t="shared" si="17"/>
        <v>0</v>
      </c>
      <c r="H155" s="22">
        <f t="shared" si="14"/>
        <v>178.51</v>
      </c>
      <c r="I155" s="22">
        <f t="shared" si="18"/>
        <v>46.95096582466568</v>
      </c>
    </row>
    <row r="156" spans="1:9" ht="91.5" customHeight="1">
      <c r="A156" s="68" t="s">
        <v>991</v>
      </c>
      <c r="B156" s="107">
        <v>441</v>
      </c>
      <c r="C156" s="60" t="s">
        <v>1005</v>
      </c>
      <c r="D156" s="73">
        <v>454.91759999999999</v>
      </c>
      <c r="E156" s="73">
        <v>264.69204000000002</v>
      </c>
      <c r="F156" s="73">
        <v>264.69204000000002</v>
      </c>
      <c r="G156" s="22">
        <f t="shared" si="17"/>
        <v>0</v>
      </c>
      <c r="H156" s="22">
        <f t="shared" si="14"/>
        <v>190.22555999999997</v>
      </c>
      <c r="I156" s="22">
        <f t="shared" si="18"/>
        <v>58.184611894549697</v>
      </c>
    </row>
    <row r="157" spans="1:9" ht="90.75" customHeight="1">
      <c r="A157" s="68" t="s">
        <v>992</v>
      </c>
      <c r="B157" s="107">
        <v>441</v>
      </c>
      <c r="C157" s="60" t="s">
        <v>1006</v>
      </c>
      <c r="D157" s="73">
        <v>90.9</v>
      </c>
      <c r="E157" s="73">
        <v>0</v>
      </c>
      <c r="F157" s="73">
        <v>0</v>
      </c>
      <c r="G157" s="22">
        <f t="shared" si="17"/>
        <v>0</v>
      </c>
      <c r="H157" s="22">
        <f t="shared" si="14"/>
        <v>90.9</v>
      </c>
      <c r="I157" s="22">
        <f t="shared" si="18"/>
        <v>0</v>
      </c>
    </row>
    <row r="158" spans="1:9" ht="102.75" customHeight="1">
      <c r="A158" s="68" t="s">
        <v>993</v>
      </c>
      <c r="B158" s="107">
        <v>441</v>
      </c>
      <c r="C158" s="60" t="s">
        <v>1007</v>
      </c>
      <c r="D158" s="73">
        <v>40.4</v>
      </c>
      <c r="E158" s="73">
        <v>0</v>
      </c>
      <c r="F158" s="73">
        <v>0</v>
      </c>
      <c r="G158" s="22">
        <f t="shared" si="17"/>
        <v>0</v>
      </c>
      <c r="H158" s="22">
        <f t="shared" si="14"/>
        <v>40.4</v>
      </c>
      <c r="I158" s="22">
        <f t="shared" si="18"/>
        <v>0</v>
      </c>
    </row>
    <row r="159" spans="1:9" ht="94.5" customHeight="1">
      <c r="A159" s="68" t="s">
        <v>994</v>
      </c>
      <c r="B159" s="107">
        <v>441</v>
      </c>
      <c r="C159" s="60" t="s">
        <v>1008</v>
      </c>
      <c r="D159" s="73">
        <v>133.32</v>
      </c>
      <c r="E159" s="73">
        <v>10.263159999999999</v>
      </c>
      <c r="F159" s="73">
        <v>10.263159999999999</v>
      </c>
      <c r="G159" s="22">
        <f t="shared" si="17"/>
        <v>0</v>
      </c>
      <c r="H159" s="22">
        <f t="shared" si="14"/>
        <v>123.05683999999999</v>
      </c>
      <c r="I159" s="22">
        <f t="shared" si="18"/>
        <v>7.6981398139813972</v>
      </c>
    </row>
    <row r="160" spans="1:9" ht="94.5" customHeight="1">
      <c r="A160" s="68" t="s">
        <v>995</v>
      </c>
      <c r="B160" s="107">
        <v>441</v>
      </c>
      <c r="C160" s="60" t="s">
        <v>1009</v>
      </c>
      <c r="D160" s="73">
        <v>281.79000000000002</v>
      </c>
      <c r="E160" s="73">
        <v>133.404</v>
      </c>
      <c r="F160" s="73">
        <v>133.404</v>
      </c>
      <c r="G160" s="22">
        <f t="shared" si="17"/>
        <v>0</v>
      </c>
      <c r="H160" s="22">
        <f t="shared" si="14"/>
        <v>148.38600000000002</v>
      </c>
      <c r="I160" s="22">
        <f t="shared" si="18"/>
        <v>47.341637389545397</v>
      </c>
    </row>
    <row r="161" spans="1:9" ht="94.5" customHeight="1">
      <c r="A161" s="68" t="s">
        <v>996</v>
      </c>
      <c r="B161" s="107">
        <v>441</v>
      </c>
      <c r="C161" s="60" t="s">
        <v>1010</v>
      </c>
      <c r="D161" s="73">
        <v>96.96</v>
      </c>
      <c r="E161" s="73">
        <v>45.073</v>
      </c>
      <c r="F161" s="73">
        <v>45.073</v>
      </c>
      <c r="G161" s="22">
        <f t="shared" si="17"/>
        <v>0</v>
      </c>
      <c r="H161" s="22">
        <f t="shared" si="14"/>
        <v>51.886999999999993</v>
      </c>
      <c r="I161" s="22">
        <f t="shared" si="18"/>
        <v>46.486179867986806</v>
      </c>
    </row>
    <row r="162" spans="1:9" ht="45.75" customHeight="1">
      <c r="A162" s="68" t="s">
        <v>83</v>
      </c>
      <c r="B162" s="107">
        <v>441</v>
      </c>
      <c r="C162" s="60" t="s">
        <v>1011</v>
      </c>
      <c r="D162" s="73">
        <v>3894.6010000000001</v>
      </c>
      <c r="E162" s="73">
        <v>1863.87438</v>
      </c>
      <c r="F162" s="73">
        <v>1863.87438</v>
      </c>
      <c r="G162" s="22">
        <f t="shared" si="17"/>
        <v>0</v>
      </c>
      <c r="H162" s="22">
        <f t="shared" si="14"/>
        <v>2030.7266200000001</v>
      </c>
      <c r="I162" s="22">
        <f t="shared" si="18"/>
        <v>47.857903287140324</v>
      </c>
    </row>
    <row r="163" spans="1:9" ht="53.25" customHeight="1">
      <c r="A163" s="68" t="s">
        <v>85</v>
      </c>
      <c r="B163" s="107">
        <v>441</v>
      </c>
      <c r="C163" s="60" t="s">
        <v>1012</v>
      </c>
      <c r="D163" s="73">
        <v>218</v>
      </c>
      <c r="E163" s="73">
        <v>0</v>
      </c>
      <c r="F163" s="73">
        <v>0</v>
      </c>
      <c r="G163" s="22">
        <f t="shared" si="17"/>
        <v>0</v>
      </c>
      <c r="H163" s="22">
        <f t="shared" si="14"/>
        <v>218</v>
      </c>
      <c r="I163" s="22">
        <f t="shared" si="18"/>
        <v>0</v>
      </c>
    </row>
    <row r="164" spans="1:9" ht="35.25" customHeight="1">
      <c r="A164" s="68" t="s">
        <v>50</v>
      </c>
      <c r="B164" s="107">
        <v>441</v>
      </c>
      <c r="C164" s="60" t="s">
        <v>1013</v>
      </c>
      <c r="D164" s="73">
        <v>58.38</v>
      </c>
      <c r="E164" s="73">
        <v>2.1</v>
      </c>
      <c r="F164" s="73">
        <v>2.1</v>
      </c>
      <c r="G164" s="22">
        <f t="shared" si="17"/>
        <v>0</v>
      </c>
      <c r="H164" s="22">
        <f t="shared" si="14"/>
        <v>56.28</v>
      </c>
      <c r="I164" s="22">
        <f t="shared" si="18"/>
        <v>3.5971223021582732</v>
      </c>
    </row>
    <row r="165" spans="1:9" ht="126" customHeight="1">
      <c r="A165" s="169" t="s">
        <v>1014</v>
      </c>
      <c r="B165" s="170"/>
      <c r="C165" s="75" t="s">
        <v>1015</v>
      </c>
      <c r="D165" s="17">
        <f>D166</f>
        <v>1565.8</v>
      </c>
      <c r="E165" s="17">
        <f>E166</f>
        <v>678.14382999999998</v>
      </c>
      <c r="F165" s="17">
        <f>F166</f>
        <v>678.14382999999998</v>
      </c>
      <c r="G165" s="18">
        <f t="shared" si="17"/>
        <v>0</v>
      </c>
      <c r="H165" s="18">
        <f t="shared" si="14"/>
        <v>887.65616999999997</v>
      </c>
      <c r="I165" s="18">
        <f t="shared" si="15"/>
        <v>43.309734959764981</v>
      </c>
    </row>
    <row r="166" spans="1:9" ht="107.25" customHeight="1">
      <c r="A166" s="71" t="s">
        <v>1016</v>
      </c>
      <c r="B166" s="107">
        <v>441</v>
      </c>
      <c r="C166" s="60" t="s">
        <v>1017</v>
      </c>
      <c r="D166" s="73">
        <v>1565.8</v>
      </c>
      <c r="E166" s="73">
        <v>678.14382999999998</v>
      </c>
      <c r="F166" s="73">
        <v>678.14382999999998</v>
      </c>
      <c r="G166" s="22">
        <f t="shared" ref="G166" si="19">E166-F166</f>
        <v>0</v>
      </c>
      <c r="H166" s="22">
        <f t="shared" si="14"/>
        <v>887.65616999999997</v>
      </c>
      <c r="I166" s="22">
        <f t="shared" si="15"/>
        <v>43.309734959764981</v>
      </c>
    </row>
    <row r="167" spans="1:9" s="88" customFormat="1" ht="62.25" customHeight="1">
      <c r="A167" s="203" t="s">
        <v>52</v>
      </c>
      <c r="B167" s="204"/>
      <c r="C167" s="204"/>
      <c r="D167" s="204"/>
      <c r="E167" s="204"/>
      <c r="F167" s="204"/>
      <c r="G167" s="204"/>
      <c r="H167" s="204"/>
      <c r="I167" s="204"/>
    </row>
    <row r="168" spans="1:9" s="92" customFormat="1" ht="40.5" customHeight="1">
      <c r="A168" s="8" t="s">
        <v>1</v>
      </c>
      <c r="B168" s="10"/>
      <c r="C168" s="81" t="s">
        <v>165</v>
      </c>
      <c r="D168" s="124">
        <f>D170+D189+D195+D206+D208</f>
        <v>576995.88621000003</v>
      </c>
      <c r="E168" s="124">
        <f t="shared" ref="E168:F168" si="20">E170+E189+E195+E206+E208</f>
        <v>135443.33995000002</v>
      </c>
      <c r="F168" s="124">
        <f t="shared" si="20"/>
        <v>135443.33995000002</v>
      </c>
      <c r="G168" s="124">
        <f t="shared" ref="G168" si="21">E168-F168</f>
        <v>0</v>
      </c>
      <c r="H168" s="124">
        <f t="shared" ref="H168" si="22">D168-F168</f>
        <v>441552.54625999997</v>
      </c>
      <c r="I168" s="124">
        <f>F168/D168*100</f>
        <v>23.473883122401475</v>
      </c>
    </row>
    <row r="169" spans="1:9" ht="30.75" customHeight="1">
      <c r="A169" s="11" t="s">
        <v>6</v>
      </c>
      <c r="B169" s="36"/>
      <c r="C169" s="36"/>
      <c r="D169" s="37"/>
      <c r="E169" s="37"/>
      <c r="F169" s="116"/>
      <c r="G169" s="37"/>
      <c r="H169" s="37"/>
      <c r="I169" s="37"/>
    </row>
    <row r="170" spans="1:9" s="89" customFormat="1" ht="95.25" customHeight="1">
      <c r="A170" s="33" t="s">
        <v>17</v>
      </c>
      <c r="B170" s="16"/>
      <c r="C170" s="17" t="s">
        <v>164</v>
      </c>
      <c r="D170" s="18">
        <f>SUM(D171:D188)</f>
        <v>112140.97010999999</v>
      </c>
      <c r="E170" s="18">
        <f>SUM(E171:E188)</f>
        <v>402.66164000000003</v>
      </c>
      <c r="F170" s="18">
        <f>SUM(F171:F188)</f>
        <v>402.66164000000003</v>
      </c>
      <c r="G170" s="18">
        <f t="shared" ref="G170:G207" si="23">E170-F170</f>
        <v>0</v>
      </c>
      <c r="H170" s="18">
        <f t="shared" ref="H170:H207" si="24">D170-F170</f>
        <v>111738.30846999999</v>
      </c>
      <c r="I170" s="38">
        <f t="shared" ref="I170:I207" si="25">F170/D170*100</f>
        <v>0.35906737707461056</v>
      </c>
    </row>
    <row r="171" spans="1:9" ht="265.5" customHeight="1">
      <c r="A171" s="71" t="s">
        <v>550</v>
      </c>
      <c r="B171" s="20" t="s">
        <v>18</v>
      </c>
      <c r="C171" s="60" t="s">
        <v>161</v>
      </c>
      <c r="D171" s="73">
        <v>8420</v>
      </c>
      <c r="E171" s="73">
        <v>0</v>
      </c>
      <c r="F171" s="73">
        <v>0</v>
      </c>
      <c r="G171" s="23">
        <f t="shared" si="23"/>
        <v>0</v>
      </c>
      <c r="H171" s="22">
        <f t="shared" si="24"/>
        <v>8420</v>
      </c>
      <c r="I171" s="39">
        <f t="shared" si="25"/>
        <v>0</v>
      </c>
    </row>
    <row r="172" spans="1:9" ht="227.25" customHeight="1">
      <c r="A172" s="71" t="s">
        <v>747</v>
      </c>
      <c r="B172" s="20" t="s">
        <v>18</v>
      </c>
      <c r="C172" s="60" t="s">
        <v>758</v>
      </c>
      <c r="D172" s="73">
        <v>3387.085</v>
      </c>
      <c r="E172" s="73">
        <v>0</v>
      </c>
      <c r="F172" s="73">
        <v>0</v>
      </c>
      <c r="G172" s="22">
        <f t="shared" si="23"/>
        <v>0</v>
      </c>
      <c r="H172" s="22">
        <f t="shared" si="24"/>
        <v>3387.085</v>
      </c>
      <c r="I172" s="39">
        <f t="shared" si="25"/>
        <v>0</v>
      </c>
    </row>
    <row r="173" spans="1:9" ht="117" customHeight="1">
      <c r="A173" s="71" t="s">
        <v>748</v>
      </c>
      <c r="B173" s="20" t="s">
        <v>18</v>
      </c>
      <c r="C173" s="60" t="s">
        <v>759</v>
      </c>
      <c r="D173" s="73">
        <v>1870.527</v>
      </c>
      <c r="E173" s="73">
        <v>0</v>
      </c>
      <c r="F173" s="73">
        <v>0</v>
      </c>
      <c r="G173" s="22">
        <f t="shared" si="23"/>
        <v>0</v>
      </c>
      <c r="H173" s="22">
        <f t="shared" si="24"/>
        <v>1870.527</v>
      </c>
      <c r="I173" s="39">
        <f t="shared" si="25"/>
        <v>0</v>
      </c>
    </row>
    <row r="174" spans="1:9" ht="55.5" customHeight="1">
      <c r="A174" s="68" t="s">
        <v>406</v>
      </c>
      <c r="B174" s="20" t="s">
        <v>18</v>
      </c>
      <c r="C174" s="60" t="s">
        <v>433</v>
      </c>
      <c r="D174" s="73">
        <v>450</v>
      </c>
      <c r="E174" s="73">
        <v>200</v>
      </c>
      <c r="F174" s="73">
        <v>200</v>
      </c>
      <c r="G174" s="22">
        <f t="shared" si="23"/>
        <v>0</v>
      </c>
      <c r="H174" s="22">
        <f t="shared" si="24"/>
        <v>250</v>
      </c>
      <c r="I174" s="39">
        <f t="shared" si="25"/>
        <v>44.444444444444443</v>
      </c>
    </row>
    <row r="175" spans="1:9" ht="53.25" customHeight="1">
      <c r="A175" s="68" t="s">
        <v>407</v>
      </c>
      <c r="B175" s="20" t="s">
        <v>18</v>
      </c>
      <c r="C175" s="60" t="s">
        <v>434</v>
      </c>
      <c r="D175" s="73">
        <v>724</v>
      </c>
      <c r="E175" s="73">
        <v>202.66164000000001</v>
      </c>
      <c r="F175" s="73">
        <v>202.66164000000001</v>
      </c>
      <c r="G175" s="22">
        <f t="shared" si="23"/>
        <v>0</v>
      </c>
      <c r="H175" s="22">
        <f t="shared" si="24"/>
        <v>521.33835999999997</v>
      </c>
      <c r="I175" s="39">
        <f t="shared" si="25"/>
        <v>27.991939226519335</v>
      </c>
    </row>
    <row r="176" spans="1:9" ht="65.25" customHeight="1">
      <c r="A176" s="68" t="s">
        <v>749</v>
      </c>
      <c r="B176" s="20" t="s">
        <v>18</v>
      </c>
      <c r="C176" s="60" t="s">
        <v>760</v>
      </c>
      <c r="D176" s="73">
        <v>1470.5700899999999</v>
      </c>
      <c r="E176" s="73">
        <v>0</v>
      </c>
      <c r="F176" s="73">
        <v>0</v>
      </c>
      <c r="G176" s="22">
        <f t="shared" si="23"/>
        <v>0</v>
      </c>
      <c r="H176" s="22">
        <f t="shared" si="24"/>
        <v>1470.5700899999999</v>
      </c>
      <c r="I176" s="39">
        <f t="shared" si="25"/>
        <v>0</v>
      </c>
    </row>
    <row r="177" spans="1:9" ht="85.5" customHeight="1">
      <c r="A177" s="68" t="s">
        <v>750</v>
      </c>
      <c r="B177" s="20" t="s">
        <v>18</v>
      </c>
      <c r="C177" s="60" t="s">
        <v>761</v>
      </c>
      <c r="D177" s="73">
        <v>2000</v>
      </c>
      <c r="E177" s="73">
        <v>0</v>
      </c>
      <c r="F177" s="73">
        <v>0</v>
      </c>
      <c r="G177" s="22">
        <f t="shared" si="23"/>
        <v>0</v>
      </c>
      <c r="H177" s="22">
        <f t="shared" si="24"/>
        <v>2000</v>
      </c>
      <c r="I177" s="39">
        <f t="shared" si="25"/>
        <v>0</v>
      </c>
    </row>
    <row r="178" spans="1:9" ht="45" customHeight="1">
      <c r="A178" s="68" t="s">
        <v>551</v>
      </c>
      <c r="B178" s="20" t="s">
        <v>18</v>
      </c>
      <c r="C178" s="60" t="s">
        <v>554</v>
      </c>
      <c r="D178" s="73">
        <v>1110.2639999999999</v>
      </c>
      <c r="E178" s="73">
        <v>0</v>
      </c>
      <c r="F178" s="73">
        <v>0</v>
      </c>
      <c r="G178" s="22">
        <f t="shared" si="23"/>
        <v>0</v>
      </c>
      <c r="H178" s="22">
        <f t="shared" si="24"/>
        <v>1110.2639999999999</v>
      </c>
      <c r="I178" s="39">
        <f t="shared" si="25"/>
        <v>0</v>
      </c>
    </row>
    <row r="179" spans="1:9" ht="45" customHeight="1">
      <c r="A179" s="68" t="s">
        <v>751</v>
      </c>
      <c r="B179" s="20" t="s">
        <v>18</v>
      </c>
      <c r="C179" s="60" t="s">
        <v>762</v>
      </c>
      <c r="D179" s="73">
        <v>8555.28593</v>
      </c>
      <c r="E179" s="73">
        <v>0</v>
      </c>
      <c r="F179" s="73">
        <v>0</v>
      </c>
      <c r="G179" s="22">
        <f t="shared" si="23"/>
        <v>0</v>
      </c>
      <c r="H179" s="22">
        <f t="shared" si="24"/>
        <v>8555.28593</v>
      </c>
      <c r="I179" s="39">
        <f t="shared" si="25"/>
        <v>0</v>
      </c>
    </row>
    <row r="180" spans="1:9" ht="78" customHeight="1">
      <c r="A180" s="68" t="s">
        <v>552</v>
      </c>
      <c r="B180" s="20" t="s">
        <v>18</v>
      </c>
      <c r="C180" s="60" t="s">
        <v>555</v>
      </c>
      <c r="D180" s="73">
        <v>5963.6791300000004</v>
      </c>
      <c r="E180" s="73">
        <v>0</v>
      </c>
      <c r="F180" s="73">
        <v>0</v>
      </c>
      <c r="G180" s="22">
        <f t="shared" ref="G180:G194" si="26">E180-F180</f>
        <v>0</v>
      </c>
      <c r="H180" s="22">
        <f t="shared" ref="H180:H194" si="27">D180-F180</f>
        <v>5963.6791300000004</v>
      </c>
      <c r="I180" s="39">
        <f t="shared" ref="I180:I194" si="28">F180/D180*100</f>
        <v>0</v>
      </c>
    </row>
    <row r="181" spans="1:9" ht="45" customHeight="1">
      <c r="A181" s="68" t="s">
        <v>752</v>
      </c>
      <c r="B181" s="20" t="s">
        <v>18</v>
      </c>
      <c r="C181" s="60" t="s">
        <v>763</v>
      </c>
      <c r="D181" s="73">
        <v>7500</v>
      </c>
      <c r="E181" s="73">
        <v>0</v>
      </c>
      <c r="F181" s="73">
        <v>0</v>
      </c>
      <c r="G181" s="22">
        <f t="shared" si="26"/>
        <v>0</v>
      </c>
      <c r="H181" s="22">
        <f t="shared" si="27"/>
        <v>7500</v>
      </c>
      <c r="I181" s="39">
        <f t="shared" si="28"/>
        <v>0</v>
      </c>
    </row>
    <row r="182" spans="1:9" ht="72" customHeight="1">
      <c r="A182" s="68" t="s">
        <v>753</v>
      </c>
      <c r="B182" s="20" t="s">
        <v>18</v>
      </c>
      <c r="C182" s="60" t="s">
        <v>764</v>
      </c>
      <c r="D182" s="73">
        <v>4267.3129900000004</v>
      </c>
      <c r="E182" s="73">
        <v>0</v>
      </c>
      <c r="F182" s="73">
        <v>0</v>
      </c>
      <c r="G182" s="22">
        <f t="shared" si="26"/>
        <v>0</v>
      </c>
      <c r="H182" s="22">
        <f t="shared" si="27"/>
        <v>4267.3129900000004</v>
      </c>
      <c r="I182" s="39">
        <f t="shared" si="28"/>
        <v>0</v>
      </c>
    </row>
    <row r="183" spans="1:9" ht="55.5" customHeight="1">
      <c r="A183" s="68" t="s">
        <v>754</v>
      </c>
      <c r="B183" s="20" t="s">
        <v>18</v>
      </c>
      <c r="C183" s="60" t="s">
        <v>765</v>
      </c>
      <c r="D183" s="73">
        <v>514.14058999999997</v>
      </c>
      <c r="E183" s="73">
        <v>0</v>
      </c>
      <c r="F183" s="73">
        <v>0</v>
      </c>
      <c r="G183" s="22">
        <f t="shared" si="26"/>
        <v>0</v>
      </c>
      <c r="H183" s="22">
        <f t="shared" si="27"/>
        <v>514.14058999999997</v>
      </c>
      <c r="I183" s="39">
        <f t="shared" si="28"/>
        <v>0</v>
      </c>
    </row>
    <row r="184" spans="1:9" ht="55.5" customHeight="1">
      <c r="A184" s="68" t="s">
        <v>755</v>
      </c>
      <c r="B184" s="20" t="s">
        <v>18</v>
      </c>
      <c r="C184" s="60" t="s">
        <v>766</v>
      </c>
      <c r="D184" s="73">
        <v>3023.1672100000001</v>
      </c>
      <c r="E184" s="73">
        <v>0</v>
      </c>
      <c r="F184" s="73">
        <v>0</v>
      </c>
      <c r="G184" s="22">
        <f t="shared" si="26"/>
        <v>0</v>
      </c>
      <c r="H184" s="22">
        <f t="shared" si="27"/>
        <v>3023.1672100000001</v>
      </c>
      <c r="I184" s="39">
        <f t="shared" si="28"/>
        <v>0</v>
      </c>
    </row>
    <row r="185" spans="1:9" ht="55.5" customHeight="1">
      <c r="A185" s="68" t="s">
        <v>756</v>
      </c>
      <c r="B185" s="20" t="s">
        <v>18</v>
      </c>
      <c r="C185" s="60" t="s">
        <v>767</v>
      </c>
      <c r="D185" s="73">
        <v>1457.0011199999999</v>
      </c>
      <c r="E185" s="73">
        <v>0</v>
      </c>
      <c r="F185" s="73">
        <v>0</v>
      </c>
      <c r="G185" s="22">
        <f t="shared" si="26"/>
        <v>0</v>
      </c>
      <c r="H185" s="22">
        <f t="shared" si="27"/>
        <v>1457.0011199999999</v>
      </c>
      <c r="I185" s="39">
        <f t="shared" si="28"/>
        <v>0</v>
      </c>
    </row>
    <row r="186" spans="1:9" ht="48.75" customHeight="1">
      <c r="A186" s="68" t="s">
        <v>757</v>
      </c>
      <c r="B186" s="20" t="s">
        <v>18</v>
      </c>
      <c r="C186" s="60" t="s">
        <v>768</v>
      </c>
      <c r="D186" s="73">
        <v>60000</v>
      </c>
      <c r="E186" s="73">
        <v>0</v>
      </c>
      <c r="F186" s="73">
        <v>0</v>
      </c>
      <c r="G186" s="22">
        <f t="shared" si="26"/>
        <v>0</v>
      </c>
      <c r="H186" s="22">
        <f t="shared" si="27"/>
        <v>60000</v>
      </c>
      <c r="I186" s="39">
        <f t="shared" si="28"/>
        <v>0</v>
      </c>
    </row>
    <row r="187" spans="1:9" ht="92.25" customHeight="1">
      <c r="A187" s="68" t="s">
        <v>515</v>
      </c>
      <c r="B187" s="20" t="s">
        <v>18</v>
      </c>
      <c r="C187" s="60" t="s">
        <v>491</v>
      </c>
      <c r="D187" s="73">
        <v>140.43004999999999</v>
      </c>
      <c r="E187" s="73">
        <v>0</v>
      </c>
      <c r="F187" s="73">
        <v>0</v>
      </c>
      <c r="G187" s="22">
        <f t="shared" si="26"/>
        <v>0</v>
      </c>
      <c r="H187" s="22">
        <f t="shared" si="27"/>
        <v>140.43004999999999</v>
      </c>
      <c r="I187" s="39">
        <f t="shared" si="28"/>
        <v>0</v>
      </c>
    </row>
    <row r="188" spans="1:9" ht="260.25" customHeight="1">
      <c r="A188" s="71" t="s">
        <v>553</v>
      </c>
      <c r="B188" s="20" t="s">
        <v>18</v>
      </c>
      <c r="C188" s="60" t="s">
        <v>162</v>
      </c>
      <c r="D188" s="73">
        <v>1287.5070000000001</v>
      </c>
      <c r="E188" s="73">
        <v>0</v>
      </c>
      <c r="F188" s="73">
        <v>0</v>
      </c>
      <c r="G188" s="22">
        <f t="shared" si="26"/>
        <v>0</v>
      </c>
      <c r="H188" s="22">
        <f t="shared" si="27"/>
        <v>1287.5070000000001</v>
      </c>
      <c r="I188" s="39">
        <f t="shared" si="28"/>
        <v>0</v>
      </c>
    </row>
    <row r="189" spans="1:9" ht="52.5" customHeight="1">
      <c r="A189" s="142" t="s">
        <v>492</v>
      </c>
      <c r="B189" s="53"/>
      <c r="C189" s="75" t="s">
        <v>493</v>
      </c>
      <c r="D189" s="136">
        <f>SUM(D190:D194)</f>
        <v>75586.332299999995</v>
      </c>
      <c r="E189" s="136">
        <f>SUM(E190:E194)</f>
        <v>231.61529999999999</v>
      </c>
      <c r="F189" s="136">
        <f>SUM(F190:F194)</f>
        <v>231.61529999999999</v>
      </c>
      <c r="G189" s="18">
        <f t="shared" si="26"/>
        <v>0</v>
      </c>
      <c r="H189" s="18">
        <f t="shared" si="27"/>
        <v>75354.71699999999</v>
      </c>
      <c r="I189" s="38">
        <f t="shared" si="28"/>
        <v>0.3064248428945136</v>
      </c>
    </row>
    <row r="190" spans="1:9" ht="52.5" customHeight="1">
      <c r="A190" s="68" t="s">
        <v>769</v>
      </c>
      <c r="B190" s="190"/>
      <c r="C190" s="60" t="s">
        <v>774</v>
      </c>
      <c r="D190" s="73">
        <v>50</v>
      </c>
      <c r="E190" s="73">
        <v>0</v>
      </c>
      <c r="F190" s="73">
        <v>0</v>
      </c>
      <c r="G190" s="109"/>
      <c r="H190" s="109"/>
      <c r="I190" s="118"/>
    </row>
    <row r="191" spans="1:9" ht="73.5" customHeight="1">
      <c r="A191" s="68" t="s">
        <v>770</v>
      </c>
      <c r="B191" s="20" t="s">
        <v>18</v>
      </c>
      <c r="C191" s="60" t="s">
        <v>775</v>
      </c>
      <c r="D191" s="73">
        <v>181.61529999999999</v>
      </c>
      <c r="E191" s="73">
        <v>181.61529999999999</v>
      </c>
      <c r="F191" s="73">
        <v>181.61529999999999</v>
      </c>
      <c r="G191" s="23">
        <f t="shared" si="26"/>
        <v>0</v>
      </c>
      <c r="H191" s="23">
        <f t="shared" si="27"/>
        <v>0</v>
      </c>
      <c r="I191" s="119">
        <f t="shared" si="28"/>
        <v>100</v>
      </c>
    </row>
    <row r="192" spans="1:9" ht="78.75" customHeight="1">
      <c r="A192" s="68" t="s">
        <v>771</v>
      </c>
      <c r="B192" s="20" t="s">
        <v>18</v>
      </c>
      <c r="C192" s="60" t="s">
        <v>776</v>
      </c>
      <c r="D192" s="73">
        <v>14113.25</v>
      </c>
      <c r="E192" s="73">
        <v>0</v>
      </c>
      <c r="F192" s="73">
        <v>0</v>
      </c>
      <c r="G192" s="23">
        <f t="shared" si="26"/>
        <v>0</v>
      </c>
      <c r="H192" s="23">
        <f t="shared" si="27"/>
        <v>14113.25</v>
      </c>
      <c r="I192" s="119">
        <f t="shared" si="28"/>
        <v>0</v>
      </c>
    </row>
    <row r="193" spans="1:10" ht="69.75" customHeight="1">
      <c r="A193" s="68" t="s">
        <v>772</v>
      </c>
      <c r="B193" s="20" t="s">
        <v>18</v>
      </c>
      <c r="C193" s="60" t="s">
        <v>777</v>
      </c>
      <c r="D193" s="73">
        <v>50</v>
      </c>
      <c r="E193" s="73">
        <v>50</v>
      </c>
      <c r="F193" s="73">
        <v>50</v>
      </c>
      <c r="G193" s="23">
        <f t="shared" si="26"/>
        <v>0</v>
      </c>
      <c r="H193" s="23">
        <f t="shared" si="27"/>
        <v>0</v>
      </c>
      <c r="I193" s="119">
        <f t="shared" si="28"/>
        <v>100</v>
      </c>
    </row>
    <row r="194" spans="1:10" ht="49.5" customHeight="1">
      <c r="A194" s="68" t="s">
        <v>773</v>
      </c>
      <c r="B194" s="20" t="s">
        <v>18</v>
      </c>
      <c r="C194" s="60" t="s">
        <v>778</v>
      </c>
      <c r="D194" s="73">
        <v>61191.466999999997</v>
      </c>
      <c r="E194" s="73">
        <v>0</v>
      </c>
      <c r="F194" s="73">
        <v>0</v>
      </c>
      <c r="G194" s="23">
        <f t="shared" si="26"/>
        <v>0</v>
      </c>
      <c r="H194" s="23">
        <f t="shared" si="27"/>
        <v>61191.466999999997</v>
      </c>
      <c r="I194" s="119">
        <f t="shared" si="28"/>
        <v>0</v>
      </c>
    </row>
    <row r="195" spans="1:10" s="89" customFormat="1" ht="71.25" customHeight="1">
      <c r="A195" s="33" t="s">
        <v>19</v>
      </c>
      <c r="B195" s="16"/>
      <c r="C195" s="75" t="s">
        <v>467</v>
      </c>
      <c r="D195" s="18">
        <f>SUM(D196:D205)</f>
        <v>379580.4902</v>
      </c>
      <c r="E195" s="18">
        <f>SUM(E196:E205)</f>
        <v>132495.06301000001</v>
      </c>
      <c r="F195" s="18">
        <f>SUM(F196:F205)</f>
        <v>132495.06301000001</v>
      </c>
      <c r="G195" s="18">
        <f t="shared" si="23"/>
        <v>0</v>
      </c>
      <c r="H195" s="18">
        <f>D195-F195</f>
        <v>247085.42718999999</v>
      </c>
      <c r="I195" s="38">
        <f t="shared" si="25"/>
        <v>34.905656752850675</v>
      </c>
    </row>
    <row r="196" spans="1:10" ht="156" customHeight="1">
      <c r="A196" s="71" t="s">
        <v>556</v>
      </c>
      <c r="B196" s="20" t="s">
        <v>18</v>
      </c>
      <c r="C196" s="60" t="s">
        <v>160</v>
      </c>
      <c r="D196" s="73">
        <v>95466.5</v>
      </c>
      <c r="E196" s="73">
        <v>92466.5</v>
      </c>
      <c r="F196" s="73">
        <v>92466.5</v>
      </c>
      <c r="G196" s="22">
        <f t="shared" si="23"/>
        <v>0</v>
      </c>
      <c r="H196" s="22">
        <f t="shared" si="24"/>
        <v>3000</v>
      </c>
      <c r="I196" s="39">
        <f t="shared" si="25"/>
        <v>96.857536413296813</v>
      </c>
    </row>
    <row r="197" spans="1:10" ht="91.5" customHeight="1">
      <c r="A197" s="68" t="s">
        <v>557</v>
      </c>
      <c r="B197" s="20" t="s">
        <v>18</v>
      </c>
      <c r="C197" s="60" t="s">
        <v>166</v>
      </c>
      <c r="D197" s="73">
        <v>251123.19320000001</v>
      </c>
      <c r="E197" s="73">
        <v>23429.285199999998</v>
      </c>
      <c r="F197" s="73">
        <v>23429.285199999998</v>
      </c>
      <c r="G197" s="22">
        <f t="shared" si="23"/>
        <v>0</v>
      </c>
      <c r="H197" s="22">
        <f t="shared" si="24"/>
        <v>227693.908</v>
      </c>
      <c r="I197" s="39">
        <f t="shared" si="25"/>
        <v>9.3297974199222615</v>
      </c>
    </row>
    <row r="198" spans="1:10" ht="125.25" customHeight="1">
      <c r="A198" s="71" t="s">
        <v>558</v>
      </c>
      <c r="B198" s="20" t="s">
        <v>18</v>
      </c>
      <c r="C198" s="60" t="s">
        <v>167</v>
      </c>
      <c r="D198" s="73">
        <v>11488.53</v>
      </c>
      <c r="E198" s="73">
        <v>11488.53</v>
      </c>
      <c r="F198" s="73">
        <v>11488.53</v>
      </c>
      <c r="G198" s="22">
        <f t="shared" si="23"/>
        <v>0</v>
      </c>
      <c r="H198" s="22">
        <f t="shared" si="24"/>
        <v>0</v>
      </c>
      <c r="I198" s="39">
        <f t="shared" si="25"/>
        <v>100</v>
      </c>
      <c r="J198" s="85" t="s">
        <v>44</v>
      </c>
    </row>
    <row r="199" spans="1:10" ht="93" customHeight="1">
      <c r="A199" s="68" t="s">
        <v>559</v>
      </c>
      <c r="B199" s="20" t="s">
        <v>18</v>
      </c>
      <c r="C199" s="60" t="s">
        <v>168</v>
      </c>
      <c r="D199" s="73">
        <v>1615.77</v>
      </c>
      <c r="E199" s="73">
        <v>484.56842</v>
      </c>
      <c r="F199" s="73">
        <v>484.56842</v>
      </c>
      <c r="G199" s="22">
        <f t="shared" si="23"/>
        <v>0</v>
      </c>
      <c r="H199" s="22">
        <f t="shared" si="24"/>
        <v>1131.2015799999999</v>
      </c>
      <c r="I199" s="39">
        <f t="shared" si="25"/>
        <v>29.989937924333294</v>
      </c>
    </row>
    <row r="200" spans="1:10" ht="76.5" customHeight="1">
      <c r="A200" s="68" t="s">
        <v>560</v>
      </c>
      <c r="B200" s="20" t="s">
        <v>18</v>
      </c>
      <c r="C200" s="60" t="s">
        <v>169</v>
      </c>
      <c r="D200" s="73">
        <v>1264.845</v>
      </c>
      <c r="E200" s="73">
        <v>277.21350999999999</v>
      </c>
      <c r="F200" s="73">
        <v>277.21350999999999</v>
      </c>
      <c r="G200" s="22">
        <f t="shared" si="23"/>
        <v>0</v>
      </c>
      <c r="H200" s="22">
        <f t="shared" si="24"/>
        <v>987.63148999999999</v>
      </c>
      <c r="I200" s="39">
        <f t="shared" si="25"/>
        <v>21.916796919780683</v>
      </c>
    </row>
    <row r="201" spans="1:10" ht="68.25" customHeight="1">
      <c r="A201" s="68" t="s">
        <v>561</v>
      </c>
      <c r="B201" s="20" t="s">
        <v>18</v>
      </c>
      <c r="C201" s="60" t="s">
        <v>170</v>
      </c>
      <c r="D201" s="73">
        <v>1195.854</v>
      </c>
      <c r="E201" s="73">
        <v>305.91198000000003</v>
      </c>
      <c r="F201" s="73">
        <v>305.91198000000003</v>
      </c>
      <c r="G201" s="22">
        <f t="shared" si="23"/>
        <v>0</v>
      </c>
      <c r="H201" s="22">
        <f t="shared" si="24"/>
        <v>889.94201999999996</v>
      </c>
      <c r="I201" s="39">
        <f t="shared" si="25"/>
        <v>25.581047519178764</v>
      </c>
    </row>
    <row r="202" spans="1:10" ht="68.25" customHeight="1">
      <c r="A202" s="68" t="s">
        <v>562</v>
      </c>
      <c r="B202" s="20" t="s">
        <v>18</v>
      </c>
      <c r="C202" s="60" t="s">
        <v>171</v>
      </c>
      <c r="D202" s="73">
        <v>7899.8490000000002</v>
      </c>
      <c r="E202" s="73">
        <v>711.76119000000006</v>
      </c>
      <c r="F202" s="73">
        <v>711.76119000000006</v>
      </c>
      <c r="G202" s="22">
        <f t="shared" si="23"/>
        <v>0</v>
      </c>
      <c r="H202" s="22">
        <f t="shared" si="24"/>
        <v>7188.08781</v>
      </c>
      <c r="I202" s="39">
        <f t="shared" si="25"/>
        <v>9.0098075292325213</v>
      </c>
    </row>
    <row r="203" spans="1:10" ht="93" customHeight="1">
      <c r="A203" s="68" t="s">
        <v>563</v>
      </c>
      <c r="B203" s="20" t="s">
        <v>18</v>
      </c>
      <c r="C203" s="60" t="s">
        <v>172</v>
      </c>
      <c r="D203" s="73">
        <v>2747.3519999999999</v>
      </c>
      <c r="E203" s="73">
        <v>951.97542999999996</v>
      </c>
      <c r="F203" s="73">
        <v>951.97542999999996</v>
      </c>
      <c r="G203" s="22">
        <f t="shared" si="23"/>
        <v>0</v>
      </c>
      <c r="H203" s="22">
        <f t="shared" si="24"/>
        <v>1795.3765699999999</v>
      </c>
      <c r="I203" s="39">
        <f t="shared" si="25"/>
        <v>34.650653793179757</v>
      </c>
    </row>
    <row r="204" spans="1:10" ht="68.25" customHeight="1">
      <c r="A204" s="68" t="s">
        <v>564</v>
      </c>
      <c r="B204" s="20" t="s">
        <v>18</v>
      </c>
      <c r="C204" s="60" t="s">
        <v>173</v>
      </c>
      <c r="D204" s="73">
        <v>745.64300000000003</v>
      </c>
      <c r="E204" s="73">
        <v>270.01326</v>
      </c>
      <c r="F204" s="73">
        <v>270.01326</v>
      </c>
      <c r="G204" s="22">
        <f t="shared" si="23"/>
        <v>0</v>
      </c>
      <c r="H204" s="22">
        <f t="shared" si="24"/>
        <v>475.62974000000003</v>
      </c>
      <c r="I204" s="39">
        <f t="shared" si="25"/>
        <v>36.212136370890626</v>
      </c>
    </row>
    <row r="205" spans="1:10" ht="109.5" customHeight="1">
      <c r="A205" s="68" t="s">
        <v>565</v>
      </c>
      <c r="B205" s="20" t="s">
        <v>18</v>
      </c>
      <c r="C205" s="60" t="s">
        <v>174</v>
      </c>
      <c r="D205" s="73">
        <v>6032.9539999999997</v>
      </c>
      <c r="E205" s="73">
        <v>2109.30402</v>
      </c>
      <c r="F205" s="73">
        <v>2109.30402</v>
      </c>
      <c r="G205" s="22">
        <f t="shared" si="23"/>
        <v>0</v>
      </c>
      <c r="H205" s="22">
        <f t="shared" si="24"/>
        <v>3923.6499799999997</v>
      </c>
      <c r="I205" s="39">
        <f t="shared" si="25"/>
        <v>34.963038339095576</v>
      </c>
    </row>
    <row r="206" spans="1:10" ht="56.25" customHeight="1">
      <c r="A206" s="171" t="s">
        <v>566</v>
      </c>
      <c r="B206" s="53"/>
      <c r="C206" s="75" t="s">
        <v>163</v>
      </c>
      <c r="D206" s="136">
        <f>D207</f>
        <v>5328.3</v>
      </c>
      <c r="E206" s="136">
        <f>E207</f>
        <v>2314</v>
      </c>
      <c r="F206" s="136">
        <f>F207</f>
        <v>2314</v>
      </c>
      <c r="G206" s="18">
        <f t="shared" si="23"/>
        <v>0</v>
      </c>
      <c r="H206" s="18">
        <f t="shared" si="24"/>
        <v>3014.3</v>
      </c>
      <c r="I206" s="38">
        <f t="shared" si="25"/>
        <v>43.428485633316441</v>
      </c>
    </row>
    <row r="207" spans="1:10" ht="203.25" customHeight="1">
      <c r="A207" s="71" t="s">
        <v>567</v>
      </c>
      <c r="B207" s="107">
        <v>441</v>
      </c>
      <c r="C207" s="60" t="s">
        <v>568</v>
      </c>
      <c r="D207" s="73">
        <v>5328.3</v>
      </c>
      <c r="E207" s="73">
        <v>2314</v>
      </c>
      <c r="F207" s="73">
        <v>2314</v>
      </c>
      <c r="G207" s="23">
        <f t="shared" si="23"/>
        <v>0</v>
      </c>
      <c r="H207" s="22">
        <f t="shared" si="24"/>
        <v>3014.3</v>
      </c>
      <c r="I207" s="39">
        <f t="shared" si="25"/>
        <v>43.428485633316441</v>
      </c>
    </row>
    <row r="208" spans="1:10" ht="81.75" customHeight="1">
      <c r="A208" s="142" t="s">
        <v>779</v>
      </c>
      <c r="B208" s="175"/>
      <c r="C208" s="75" t="s">
        <v>780</v>
      </c>
      <c r="D208" s="136">
        <f>SUM(D209:D211)</f>
        <v>4359.7936</v>
      </c>
      <c r="E208" s="136">
        <f>SUM(E209:E211)</f>
        <v>0</v>
      </c>
      <c r="F208" s="136">
        <f>SUM(F209:F211)</f>
        <v>0</v>
      </c>
      <c r="G208" s="18">
        <f t="shared" ref="G208:G211" si="29">E208-F208</f>
        <v>0</v>
      </c>
      <c r="H208" s="18">
        <f t="shared" ref="H208:H211" si="30">D208-F208</f>
        <v>4359.7936</v>
      </c>
      <c r="I208" s="38">
        <f t="shared" ref="I208:I211" si="31">F208/D208*100</f>
        <v>0</v>
      </c>
    </row>
    <row r="209" spans="1:9" ht="139.5" customHeight="1">
      <c r="A209" s="71" t="s">
        <v>781</v>
      </c>
      <c r="B209" s="107">
        <v>441</v>
      </c>
      <c r="C209" s="60" t="s">
        <v>784</v>
      </c>
      <c r="D209" s="73">
        <v>4000</v>
      </c>
      <c r="E209" s="73">
        <v>0</v>
      </c>
      <c r="F209" s="73">
        <v>0</v>
      </c>
      <c r="G209" s="23">
        <f t="shared" si="29"/>
        <v>0</v>
      </c>
      <c r="H209" s="23">
        <f t="shared" si="30"/>
        <v>4000</v>
      </c>
      <c r="I209" s="119">
        <f t="shared" si="31"/>
        <v>0</v>
      </c>
    </row>
    <row r="210" spans="1:9" ht="61.5" customHeight="1">
      <c r="A210" s="68" t="s">
        <v>782</v>
      </c>
      <c r="B210" s="107">
        <v>441</v>
      </c>
      <c r="C210" s="60" t="s">
        <v>785</v>
      </c>
      <c r="D210" s="73">
        <v>300</v>
      </c>
      <c r="E210" s="73">
        <v>0</v>
      </c>
      <c r="F210" s="73">
        <v>0</v>
      </c>
      <c r="G210" s="23">
        <f t="shared" si="29"/>
        <v>0</v>
      </c>
      <c r="H210" s="23">
        <f t="shared" si="30"/>
        <v>300</v>
      </c>
      <c r="I210" s="119">
        <f t="shared" si="31"/>
        <v>0</v>
      </c>
    </row>
    <row r="211" spans="1:9" ht="54.75" customHeight="1">
      <c r="A211" s="68" t="s">
        <v>783</v>
      </c>
      <c r="B211" s="107">
        <v>441</v>
      </c>
      <c r="C211" s="60" t="s">
        <v>786</v>
      </c>
      <c r="D211" s="73">
        <v>59.793599999999998</v>
      </c>
      <c r="E211" s="73">
        <v>0</v>
      </c>
      <c r="F211" s="73">
        <v>0</v>
      </c>
      <c r="G211" s="23">
        <f t="shared" si="29"/>
        <v>0</v>
      </c>
      <c r="H211" s="23">
        <f t="shared" si="30"/>
        <v>59.793599999999998</v>
      </c>
      <c r="I211" s="119">
        <f t="shared" si="31"/>
        <v>0</v>
      </c>
    </row>
    <row r="212" spans="1:9" s="88" customFormat="1" ht="61.5" customHeight="1">
      <c r="A212" s="203" t="s">
        <v>54</v>
      </c>
      <c r="B212" s="205"/>
      <c r="C212" s="205"/>
      <c r="D212" s="205"/>
      <c r="E212" s="205"/>
      <c r="F212" s="205"/>
      <c r="G212" s="205"/>
      <c r="H212" s="205"/>
      <c r="I212" s="205"/>
    </row>
    <row r="213" spans="1:9" s="87" customFormat="1" ht="39" customHeight="1">
      <c r="A213" s="8" t="s">
        <v>1</v>
      </c>
      <c r="B213" s="28"/>
      <c r="C213" s="10" t="s">
        <v>175</v>
      </c>
      <c r="D213" s="124">
        <f>D215+D239+D251</f>
        <v>37598.258929999996</v>
      </c>
      <c r="E213" s="124">
        <f>E215+E239+E251</f>
        <v>13555.89798</v>
      </c>
      <c r="F213" s="125">
        <f>F215+F239+F251</f>
        <v>13555.89798</v>
      </c>
      <c r="G213" s="124">
        <f t="shared" ref="G213:G250" si="32">E213-F213</f>
        <v>0</v>
      </c>
      <c r="H213" s="124">
        <f t="shared" ref="H213:H250" si="33">D213-F213</f>
        <v>24042.360949999995</v>
      </c>
      <c r="I213" s="124">
        <f t="shared" ref="I213:I250" si="34">F213/D213*100</f>
        <v>36.054589669266903</v>
      </c>
    </row>
    <row r="214" spans="1:9" ht="26.25" customHeight="1">
      <c r="A214" s="11" t="s">
        <v>6</v>
      </c>
      <c r="B214" s="30"/>
      <c r="C214" s="30"/>
      <c r="D214" s="32"/>
      <c r="E214" s="32"/>
      <c r="F214" s="117"/>
      <c r="G214" s="32"/>
      <c r="H214" s="32"/>
      <c r="I214" s="32"/>
    </row>
    <row r="215" spans="1:9" s="89" customFormat="1" ht="63.75" customHeight="1">
      <c r="A215" s="33" t="s">
        <v>20</v>
      </c>
      <c r="B215" s="16"/>
      <c r="C215" s="16" t="s">
        <v>176</v>
      </c>
      <c r="D215" s="18">
        <f>SUM(D216:D238)</f>
        <v>34838.280409999999</v>
      </c>
      <c r="E215" s="18">
        <f>SUM(E216:E238)</f>
        <v>13376.87412</v>
      </c>
      <c r="F215" s="18">
        <f>SUM(F216:F238)</f>
        <v>13376.87412</v>
      </c>
      <c r="G215" s="18">
        <f t="shared" si="32"/>
        <v>0</v>
      </c>
      <c r="H215" s="18">
        <f t="shared" si="33"/>
        <v>21461.406289999999</v>
      </c>
      <c r="I215" s="18">
        <f t="shared" si="34"/>
        <v>38.397056234039312</v>
      </c>
    </row>
    <row r="216" spans="1:9" ht="147.75" customHeight="1">
      <c r="A216" s="71" t="s">
        <v>729</v>
      </c>
      <c r="B216" s="26" t="s">
        <v>18</v>
      </c>
      <c r="C216" s="60" t="s">
        <v>789</v>
      </c>
      <c r="D216" s="73">
        <v>164.9</v>
      </c>
      <c r="E216" s="73">
        <v>50.168729999999996</v>
      </c>
      <c r="F216" s="73">
        <v>50.168729999999996</v>
      </c>
      <c r="G216" s="22">
        <f t="shared" si="32"/>
        <v>0</v>
      </c>
      <c r="H216" s="22">
        <f t="shared" si="33"/>
        <v>114.73127000000001</v>
      </c>
      <c r="I216" s="22">
        <f t="shared" si="34"/>
        <v>30.423729533050331</v>
      </c>
    </row>
    <row r="217" spans="1:9" ht="158.25" customHeight="1">
      <c r="A217" s="71" t="s">
        <v>787</v>
      </c>
      <c r="B217" s="61">
        <v>441</v>
      </c>
      <c r="C217" s="60" t="s">
        <v>790</v>
      </c>
      <c r="D217" s="73">
        <v>102</v>
      </c>
      <c r="E217" s="73">
        <v>0</v>
      </c>
      <c r="F217" s="73">
        <v>0</v>
      </c>
      <c r="G217" s="22">
        <f t="shared" si="32"/>
        <v>0</v>
      </c>
      <c r="H217" s="22">
        <f t="shared" si="33"/>
        <v>102</v>
      </c>
      <c r="I217" s="22">
        <f t="shared" si="34"/>
        <v>0</v>
      </c>
    </row>
    <row r="218" spans="1:9" ht="78.75" customHeight="1">
      <c r="A218" s="68" t="s">
        <v>744</v>
      </c>
      <c r="B218" s="61">
        <v>441</v>
      </c>
      <c r="C218" s="60" t="s">
        <v>791</v>
      </c>
      <c r="D218" s="73">
        <v>8</v>
      </c>
      <c r="E218" s="73">
        <v>8</v>
      </c>
      <c r="F218" s="73">
        <v>8</v>
      </c>
      <c r="G218" s="22">
        <f t="shared" si="32"/>
        <v>0</v>
      </c>
      <c r="H218" s="22">
        <f t="shared" si="33"/>
        <v>0</v>
      </c>
      <c r="I218" s="22">
        <f t="shared" si="34"/>
        <v>100</v>
      </c>
    </row>
    <row r="219" spans="1:9" ht="72.75" customHeight="1">
      <c r="A219" s="68" t="s">
        <v>569</v>
      </c>
      <c r="B219" s="61">
        <v>441</v>
      </c>
      <c r="C219" s="60" t="s">
        <v>572</v>
      </c>
      <c r="D219" s="73">
        <v>1500</v>
      </c>
      <c r="E219" s="73">
        <v>0</v>
      </c>
      <c r="F219" s="73">
        <v>0</v>
      </c>
      <c r="G219" s="22">
        <f t="shared" si="32"/>
        <v>0</v>
      </c>
      <c r="H219" s="22">
        <f t="shared" si="33"/>
        <v>1500</v>
      </c>
      <c r="I219" s="22">
        <f t="shared" si="34"/>
        <v>0</v>
      </c>
    </row>
    <row r="220" spans="1:9" ht="93.75" customHeight="1">
      <c r="A220" s="68" t="s">
        <v>570</v>
      </c>
      <c r="B220" s="61">
        <v>441</v>
      </c>
      <c r="C220" s="60" t="s">
        <v>573</v>
      </c>
      <c r="D220" s="73">
        <v>58.038800000000002</v>
      </c>
      <c r="E220" s="73">
        <v>0</v>
      </c>
      <c r="F220" s="73">
        <v>0</v>
      </c>
      <c r="G220" s="22">
        <f t="shared" si="32"/>
        <v>0</v>
      </c>
      <c r="H220" s="22">
        <f t="shared" si="33"/>
        <v>58.038800000000002</v>
      </c>
      <c r="I220" s="22">
        <f t="shared" si="34"/>
        <v>0</v>
      </c>
    </row>
    <row r="221" spans="1:9" ht="69.75" customHeight="1">
      <c r="A221" s="68" t="s">
        <v>571</v>
      </c>
      <c r="B221" s="61">
        <v>441</v>
      </c>
      <c r="C221" s="60" t="s">
        <v>574</v>
      </c>
      <c r="D221" s="73">
        <v>100</v>
      </c>
      <c r="E221" s="73">
        <v>0</v>
      </c>
      <c r="F221" s="73">
        <v>0</v>
      </c>
      <c r="G221" s="22">
        <v>0</v>
      </c>
      <c r="H221" s="22">
        <f t="shared" si="33"/>
        <v>100</v>
      </c>
      <c r="I221" s="22">
        <f t="shared" si="34"/>
        <v>0</v>
      </c>
    </row>
    <row r="222" spans="1:9" ht="51" customHeight="1">
      <c r="A222" s="68" t="s">
        <v>55</v>
      </c>
      <c r="B222" s="26" t="s">
        <v>18</v>
      </c>
      <c r="C222" s="60" t="s">
        <v>177</v>
      </c>
      <c r="D222" s="73">
        <v>120</v>
      </c>
      <c r="E222" s="73">
        <v>0</v>
      </c>
      <c r="F222" s="73">
        <v>0</v>
      </c>
      <c r="G222" s="22">
        <f t="shared" ref="G222:G238" si="35">E222-F222</f>
        <v>0</v>
      </c>
      <c r="H222" s="22">
        <f t="shared" si="33"/>
        <v>120</v>
      </c>
      <c r="I222" s="22">
        <f t="shared" ref="I222:I238" si="36">F222/D222*100</f>
        <v>0</v>
      </c>
    </row>
    <row r="223" spans="1:9" ht="152.25" customHeight="1">
      <c r="A223" s="71" t="s">
        <v>788</v>
      </c>
      <c r="B223" s="26" t="s">
        <v>18</v>
      </c>
      <c r="C223" s="60" t="s">
        <v>792</v>
      </c>
      <c r="D223" s="73">
        <v>0.51</v>
      </c>
      <c r="E223" s="73">
        <v>0</v>
      </c>
      <c r="F223" s="73">
        <v>0</v>
      </c>
      <c r="G223" s="22">
        <f t="shared" si="35"/>
        <v>0</v>
      </c>
      <c r="H223" s="22">
        <f t="shared" ref="H222:H238" si="37">D223-F223</f>
        <v>0.51</v>
      </c>
      <c r="I223" s="22">
        <f t="shared" si="36"/>
        <v>0</v>
      </c>
    </row>
    <row r="224" spans="1:9" ht="47.25" customHeight="1">
      <c r="A224" s="68" t="s">
        <v>83</v>
      </c>
      <c r="B224" s="26" t="s">
        <v>18</v>
      </c>
      <c r="C224" s="60" t="s">
        <v>178</v>
      </c>
      <c r="D224" s="73">
        <v>22718.58253</v>
      </c>
      <c r="E224" s="73">
        <v>9708.8257400000002</v>
      </c>
      <c r="F224" s="73">
        <v>9708.8257400000002</v>
      </c>
      <c r="G224" s="22">
        <f t="shared" si="35"/>
        <v>0</v>
      </c>
      <c r="H224" s="22">
        <f t="shared" si="37"/>
        <v>13009.756789999999</v>
      </c>
      <c r="I224" s="22">
        <f t="shared" si="36"/>
        <v>42.735173848013837</v>
      </c>
    </row>
    <row r="225" spans="1:11" ht="51" customHeight="1">
      <c r="A225" s="68" t="s">
        <v>85</v>
      </c>
      <c r="B225" s="26" t="s">
        <v>18</v>
      </c>
      <c r="C225" s="60" t="s">
        <v>179</v>
      </c>
      <c r="D225" s="73">
        <v>462.4</v>
      </c>
      <c r="E225" s="73">
        <v>21.9572</v>
      </c>
      <c r="F225" s="73">
        <v>21.9572</v>
      </c>
      <c r="G225" s="22">
        <f t="shared" si="35"/>
        <v>0</v>
      </c>
      <c r="H225" s="22">
        <f t="shared" si="37"/>
        <v>440.44279999999998</v>
      </c>
      <c r="I225" s="22">
        <f t="shared" si="36"/>
        <v>4.7485294117647063</v>
      </c>
    </row>
    <row r="226" spans="1:11" ht="39" customHeight="1">
      <c r="A226" s="68" t="s">
        <v>50</v>
      </c>
      <c r="B226" s="26" t="s">
        <v>18</v>
      </c>
      <c r="C226" s="60" t="s">
        <v>180</v>
      </c>
      <c r="D226" s="73">
        <v>108.8</v>
      </c>
      <c r="E226" s="73">
        <v>22.68</v>
      </c>
      <c r="F226" s="73">
        <v>22.68</v>
      </c>
      <c r="G226" s="22">
        <f t="shared" si="35"/>
        <v>0</v>
      </c>
      <c r="H226" s="22">
        <f t="shared" si="37"/>
        <v>86.12</v>
      </c>
      <c r="I226" s="22">
        <f t="shared" si="36"/>
        <v>20.84558823529412</v>
      </c>
    </row>
    <row r="227" spans="1:11" ht="24" customHeight="1">
      <c r="A227" s="68" t="s">
        <v>87</v>
      </c>
      <c r="B227" s="26" t="s">
        <v>18</v>
      </c>
      <c r="C227" s="60" t="s">
        <v>181</v>
      </c>
      <c r="D227" s="73">
        <v>186.5</v>
      </c>
      <c r="E227" s="73">
        <v>71.928460000000001</v>
      </c>
      <c r="F227" s="73">
        <v>71.928460000000001</v>
      </c>
      <c r="G227" s="22">
        <f t="shared" si="35"/>
        <v>0</v>
      </c>
      <c r="H227" s="22">
        <f t="shared" si="37"/>
        <v>114.57154</v>
      </c>
      <c r="I227" s="22">
        <f t="shared" si="36"/>
        <v>38.567538873994636</v>
      </c>
    </row>
    <row r="228" spans="1:11" ht="24" customHeight="1">
      <c r="A228" s="68" t="s">
        <v>91</v>
      </c>
      <c r="B228" s="26" t="s">
        <v>18</v>
      </c>
      <c r="C228" s="60" t="s">
        <v>182</v>
      </c>
      <c r="D228" s="73">
        <v>731.81794000000002</v>
      </c>
      <c r="E228" s="73">
        <v>337.58402999999998</v>
      </c>
      <c r="F228" s="73">
        <v>337.58402999999998</v>
      </c>
      <c r="G228" s="22">
        <f t="shared" si="35"/>
        <v>0</v>
      </c>
      <c r="H228" s="22">
        <f t="shared" si="37"/>
        <v>394.23391000000004</v>
      </c>
      <c r="I228" s="22">
        <f t="shared" si="36"/>
        <v>46.129510025403306</v>
      </c>
    </row>
    <row r="229" spans="1:11" ht="24" customHeight="1">
      <c r="A229" s="68" t="s">
        <v>56</v>
      </c>
      <c r="B229" s="26" t="s">
        <v>18</v>
      </c>
      <c r="C229" s="60" t="s">
        <v>183</v>
      </c>
      <c r="D229" s="73">
        <v>73</v>
      </c>
      <c r="E229" s="73">
        <v>1.2</v>
      </c>
      <c r="F229" s="73">
        <v>1.2</v>
      </c>
      <c r="G229" s="22">
        <f t="shared" si="35"/>
        <v>0</v>
      </c>
      <c r="H229" s="22">
        <f t="shared" si="37"/>
        <v>71.8</v>
      </c>
      <c r="I229" s="22">
        <f t="shared" si="36"/>
        <v>1.6438356164383561</v>
      </c>
    </row>
    <row r="230" spans="1:11" ht="32.25" customHeight="1">
      <c r="A230" s="68" t="s">
        <v>541</v>
      </c>
      <c r="B230" s="26" t="s">
        <v>18</v>
      </c>
      <c r="C230" s="60" t="s">
        <v>575</v>
      </c>
      <c r="D230" s="73">
        <v>91.901039999999995</v>
      </c>
      <c r="E230" s="73">
        <v>20.250360000000001</v>
      </c>
      <c r="F230" s="73">
        <v>20.250360000000001</v>
      </c>
      <c r="G230" s="22">
        <f t="shared" si="35"/>
        <v>0</v>
      </c>
      <c r="H230" s="22">
        <f t="shared" si="37"/>
        <v>71.650679999999994</v>
      </c>
      <c r="I230" s="22">
        <f t="shared" si="36"/>
        <v>22.034962825230274</v>
      </c>
    </row>
    <row r="231" spans="1:11" ht="24" customHeight="1">
      <c r="A231" s="68" t="s">
        <v>93</v>
      </c>
      <c r="B231" s="26" t="s">
        <v>18</v>
      </c>
      <c r="C231" s="60" t="s">
        <v>184</v>
      </c>
      <c r="D231" s="73">
        <v>1030.7366500000001</v>
      </c>
      <c r="E231" s="73">
        <v>606.36879999999996</v>
      </c>
      <c r="F231" s="73">
        <v>606.36879999999996</v>
      </c>
      <c r="G231" s="22">
        <f t="shared" si="35"/>
        <v>0</v>
      </c>
      <c r="H231" s="22">
        <f t="shared" si="37"/>
        <v>424.36785000000009</v>
      </c>
      <c r="I231" s="22">
        <f t="shared" si="36"/>
        <v>58.828683349912893</v>
      </c>
    </row>
    <row r="232" spans="1:11" ht="24" customHeight="1">
      <c r="A232" s="68" t="s">
        <v>95</v>
      </c>
      <c r="B232" s="26" t="s">
        <v>18</v>
      </c>
      <c r="C232" s="60" t="s">
        <v>793</v>
      </c>
      <c r="D232" s="73">
        <v>573</v>
      </c>
      <c r="E232" s="73">
        <v>123</v>
      </c>
      <c r="F232" s="73">
        <v>123</v>
      </c>
      <c r="G232" s="22">
        <f t="shared" si="35"/>
        <v>0</v>
      </c>
      <c r="H232" s="22">
        <f t="shared" si="37"/>
        <v>450</v>
      </c>
      <c r="I232" s="22">
        <f t="shared" si="36"/>
        <v>21.465968586387437</v>
      </c>
    </row>
    <row r="233" spans="1:11" ht="35.25" customHeight="1">
      <c r="A233" s="68" t="s">
        <v>97</v>
      </c>
      <c r="B233" s="26" t="s">
        <v>18</v>
      </c>
      <c r="C233" s="60" t="s">
        <v>185</v>
      </c>
      <c r="D233" s="73">
        <v>1545.605</v>
      </c>
      <c r="E233" s="73">
        <v>412.88990999999999</v>
      </c>
      <c r="F233" s="73">
        <v>412.88990999999999</v>
      </c>
      <c r="G233" s="22">
        <f t="shared" si="35"/>
        <v>0</v>
      </c>
      <c r="H233" s="22">
        <f t="shared" si="37"/>
        <v>1132.7150900000001</v>
      </c>
      <c r="I233" s="22">
        <f t="shared" si="36"/>
        <v>26.713805273663059</v>
      </c>
    </row>
    <row r="234" spans="1:11" ht="36" customHeight="1">
      <c r="A234" s="68" t="s">
        <v>83</v>
      </c>
      <c r="B234" s="26" t="s">
        <v>18</v>
      </c>
      <c r="C234" s="60" t="s">
        <v>186</v>
      </c>
      <c r="D234" s="73">
        <v>4508.1684500000001</v>
      </c>
      <c r="E234" s="73">
        <v>1860.9205999999999</v>
      </c>
      <c r="F234" s="73">
        <v>1860.9205999999999</v>
      </c>
      <c r="G234" s="22">
        <f t="shared" si="35"/>
        <v>0</v>
      </c>
      <c r="H234" s="22">
        <f t="shared" si="37"/>
        <v>2647.2478500000002</v>
      </c>
      <c r="I234" s="22">
        <f t="shared" si="36"/>
        <v>41.278861263491606</v>
      </c>
    </row>
    <row r="235" spans="1:11" ht="42" customHeight="1">
      <c r="A235" s="68" t="s">
        <v>85</v>
      </c>
      <c r="B235" s="26" t="s">
        <v>18</v>
      </c>
      <c r="C235" s="60" t="s">
        <v>187</v>
      </c>
      <c r="D235" s="73">
        <v>410.4</v>
      </c>
      <c r="E235" s="73">
        <v>16</v>
      </c>
      <c r="F235" s="73">
        <v>16</v>
      </c>
      <c r="G235" s="22">
        <f t="shared" si="35"/>
        <v>0</v>
      </c>
      <c r="H235" s="22">
        <f t="shared" si="37"/>
        <v>394.4</v>
      </c>
      <c r="I235" s="22">
        <f t="shared" si="36"/>
        <v>3.8986354775828467</v>
      </c>
    </row>
    <row r="236" spans="1:11" ht="40.5" customHeight="1">
      <c r="A236" s="68" t="s">
        <v>50</v>
      </c>
      <c r="B236" s="26" t="s">
        <v>18</v>
      </c>
      <c r="C236" s="60" t="s">
        <v>188</v>
      </c>
      <c r="D236" s="73">
        <v>72.599999999999994</v>
      </c>
      <c r="E236" s="73">
        <v>0</v>
      </c>
      <c r="F236" s="73">
        <v>0</v>
      </c>
      <c r="G236" s="22">
        <f t="shared" si="35"/>
        <v>0</v>
      </c>
      <c r="H236" s="22">
        <f t="shared" si="37"/>
        <v>72.599999999999994</v>
      </c>
      <c r="I236" s="22">
        <f t="shared" si="36"/>
        <v>0</v>
      </c>
    </row>
    <row r="237" spans="1:11" ht="32.25" customHeight="1">
      <c r="A237" s="68" t="s">
        <v>87</v>
      </c>
      <c r="B237" s="26" t="s">
        <v>18</v>
      </c>
      <c r="C237" s="60" t="s">
        <v>189</v>
      </c>
      <c r="D237" s="73">
        <v>267.12</v>
      </c>
      <c r="E237" s="73">
        <v>110.90029</v>
      </c>
      <c r="F237" s="73">
        <v>110.90029</v>
      </c>
      <c r="G237" s="22">
        <f t="shared" si="35"/>
        <v>0</v>
      </c>
      <c r="H237" s="22">
        <f t="shared" si="37"/>
        <v>156.21971000000002</v>
      </c>
      <c r="I237" s="22">
        <f t="shared" si="36"/>
        <v>41.517029799341124</v>
      </c>
    </row>
    <row r="238" spans="1:11" ht="35.25" customHeight="1">
      <c r="A238" s="68" t="s">
        <v>93</v>
      </c>
      <c r="B238" s="26" t="s">
        <v>18</v>
      </c>
      <c r="C238" s="60" t="s">
        <v>190</v>
      </c>
      <c r="D238" s="73">
        <v>4.2</v>
      </c>
      <c r="E238" s="73">
        <v>4.2</v>
      </c>
      <c r="F238" s="73">
        <v>4.2</v>
      </c>
      <c r="G238" s="22">
        <f t="shared" si="35"/>
        <v>0</v>
      </c>
      <c r="H238" s="22">
        <f t="shared" si="37"/>
        <v>0</v>
      </c>
      <c r="I238" s="22">
        <f t="shared" si="36"/>
        <v>100</v>
      </c>
    </row>
    <row r="239" spans="1:11" s="89" customFormat="1" ht="60.75" customHeight="1">
      <c r="A239" s="33" t="s">
        <v>192</v>
      </c>
      <c r="B239" s="25"/>
      <c r="C239" s="16" t="s">
        <v>191</v>
      </c>
      <c r="D239" s="18">
        <f>SUM(D240:D250)</f>
        <v>1785.8966800000001</v>
      </c>
      <c r="E239" s="18">
        <f>SUM(E240:E250)</f>
        <v>100</v>
      </c>
      <c r="F239" s="18">
        <f>SUM(F240:F250)</f>
        <v>100</v>
      </c>
      <c r="G239" s="18">
        <f t="shared" si="32"/>
        <v>0</v>
      </c>
      <c r="H239" s="18">
        <f t="shared" si="33"/>
        <v>1685.8966800000001</v>
      </c>
      <c r="I239" s="18">
        <f t="shared" si="34"/>
        <v>5.5994280699373942</v>
      </c>
      <c r="K239" s="93"/>
    </row>
    <row r="240" spans="1:11" ht="136.5" customHeight="1">
      <c r="A240" s="71" t="s">
        <v>193</v>
      </c>
      <c r="B240" s="24" t="s">
        <v>18</v>
      </c>
      <c r="C240" s="60" t="s">
        <v>194</v>
      </c>
      <c r="D240" s="73">
        <v>988.64300000000003</v>
      </c>
      <c r="E240" s="73">
        <v>0</v>
      </c>
      <c r="F240" s="73">
        <v>0</v>
      </c>
      <c r="G240" s="22">
        <f t="shared" si="32"/>
        <v>0</v>
      </c>
      <c r="H240" s="22">
        <f t="shared" si="33"/>
        <v>988.64300000000003</v>
      </c>
      <c r="I240" s="22">
        <f t="shared" si="34"/>
        <v>0</v>
      </c>
      <c r="K240" s="94"/>
    </row>
    <row r="241" spans="1:11" ht="42.75" customHeight="1">
      <c r="A241" s="68" t="s">
        <v>794</v>
      </c>
      <c r="B241" s="24" t="s">
        <v>18</v>
      </c>
      <c r="C241" s="60" t="s">
        <v>796</v>
      </c>
      <c r="D241" s="73">
        <v>162.22190000000001</v>
      </c>
      <c r="E241" s="73">
        <v>0</v>
      </c>
      <c r="F241" s="73">
        <v>0</v>
      </c>
      <c r="G241" s="22">
        <f t="shared" si="32"/>
        <v>0</v>
      </c>
      <c r="H241" s="22">
        <f t="shared" si="33"/>
        <v>162.22190000000001</v>
      </c>
      <c r="I241" s="22">
        <f t="shared" si="34"/>
        <v>0</v>
      </c>
      <c r="K241" s="94"/>
    </row>
    <row r="242" spans="1:11" ht="52.5" customHeight="1">
      <c r="A242" s="68" t="s">
        <v>795</v>
      </c>
      <c r="B242" s="62">
        <v>441</v>
      </c>
      <c r="C242" s="60" t="s">
        <v>797</v>
      </c>
      <c r="D242" s="73">
        <v>52.05</v>
      </c>
      <c r="E242" s="73">
        <v>0</v>
      </c>
      <c r="F242" s="73">
        <v>0</v>
      </c>
      <c r="G242" s="22">
        <f t="shared" si="32"/>
        <v>0</v>
      </c>
      <c r="H242" s="22">
        <f t="shared" si="33"/>
        <v>52.05</v>
      </c>
      <c r="I242" s="22">
        <f t="shared" si="34"/>
        <v>0</v>
      </c>
      <c r="K242" s="94"/>
    </row>
    <row r="243" spans="1:11" ht="42.75" customHeight="1">
      <c r="A243" s="68" t="s">
        <v>576</v>
      </c>
      <c r="B243" s="24" t="s">
        <v>18</v>
      </c>
      <c r="C243" s="60" t="s">
        <v>579</v>
      </c>
      <c r="D243" s="73">
        <v>96.956540000000004</v>
      </c>
      <c r="E243" s="73">
        <v>0</v>
      </c>
      <c r="F243" s="73">
        <v>0</v>
      </c>
      <c r="G243" s="22">
        <f t="shared" si="32"/>
        <v>0</v>
      </c>
      <c r="H243" s="22">
        <f t="shared" si="33"/>
        <v>96.956540000000004</v>
      </c>
      <c r="I243" s="22">
        <f t="shared" si="34"/>
        <v>0</v>
      </c>
      <c r="K243" s="94"/>
    </row>
    <row r="244" spans="1:11" ht="54.75" customHeight="1">
      <c r="A244" s="68" t="s">
        <v>577</v>
      </c>
      <c r="B244" s="24" t="s">
        <v>18</v>
      </c>
      <c r="C244" s="60" t="s">
        <v>195</v>
      </c>
      <c r="D244" s="73">
        <v>100</v>
      </c>
      <c r="E244" s="73">
        <v>100</v>
      </c>
      <c r="F244" s="73">
        <v>100</v>
      </c>
      <c r="G244" s="22">
        <f t="shared" si="32"/>
        <v>0</v>
      </c>
      <c r="H244" s="22">
        <f t="shared" si="33"/>
        <v>0</v>
      </c>
      <c r="I244" s="22">
        <f t="shared" si="34"/>
        <v>100</v>
      </c>
      <c r="K244" s="94"/>
    </row>
    <row r="245" spans="1:11" ht="42.75" customHeight="1">
      <c r="A245" s="68" t="s">
        <v>3</v>
      </c>
      <c r="B245" s="24" t="s">
        <v>18</v>
      </c>
      <c r="C245" s="60" t="s">
        <v>196</v>
      </c>
      <c r="D245" s="73">
        <v>80</v>
      </c>
      <c r="E245" s="73">
        <v>0</v>
      </c>
      <c r="F245" s="73">
        <v>0</v>
      </c>
      <c r="G245" s="22">
        <f t="shared" si="32"/>
        <v>0</v>
      </c>
      <c r="H245" s="22">
        <f t="shared" si="33"/>
        <v>80</v>
      </c>
      <c r="I245" s="22">
        <f t="shared" si="34"/>
        <v>0</v>
      </c>
      <c r="K245" s="94"/>
    </row>
    <row r="246" spans="1:11" ht="53.25" customHeight="1">
      <c r="A246" s="68" t="s">
        <v>494</v>
      </c>
      <c r="B246" s="24" t="s">
        <v>18</v>
      </c>
      <c r="C246" s="60" t="s">
        <v>496</v>
      </c>
      <c r="D246" s="73">
        <v>48.755200000000002</v>
      </c>
      <c r="E246" s="73">
        <v>0</v>
      </c>
      <c r="F246" s="73">
        <v>0</v>
      </c>
      <c r="G246" s="22">
        <v>0</v>
      </c>
      <c r="H246" s="22">
        <f t="shared" si="33"/>
        <v>48.755200000000002</v>
      </c>
      <c r="I246" s="22">
        <f t="shared" si="34"/>
        <v>0</v>
      </c>
      <c r="K246" s="94"/>
    </row>
    <row r="247" spans="1:11" ht="55.5" customHeight="1">
      <c r="A247" s="68" t="s">
        <v>495</v>
      </c>
      <c r="B247" s="24" t="s">
        <v>18</v>
      </c>
      <c r="C247" s="60" t="s">
        <v>497</v>
      </c>
      <c r="D247" s="73">
        <v>47.95</v>
      </c>
      <c r="E247" s="73">
        <v>0</v>
      </c>
      <c r="F247" s="73">
        <v>0</v>
      </c>
      <c r="G247" s="22">
        <f t="shared" si="32"/>
        <v>0</v>
      </c>
      <c r="H247" s="22">
        <f t="shared" si="33"/>
        <v>47.95</v>
      </c>
      <c r="I247" s="22">
        <f t="shared" si="34"/>
        <v>0</v>
      </c>
      <c r="K247" s="94"/>
    </row>
    <row r="248" spans="1:11" ht="55.5" customHeight="1">
      <c r="A248" s="68" t="s">
        <v>578</v>
      </c>
      <c r="B248" s="24" t="s">
        <v>18</v>
      </c>
      <c r="C248" s="60" t="s">
        <v>197</v>
      </c>
      <c r="D248" s="73">
        <v>49.991039999999998</v>
      </c>
      <c r="E248" s="73">
        <v>0</v>
      </c>
      <c r="F248" s="73">
        <v>0</v>
      </c>
      <c r="G248" s="22">
        <f t="shared" si="32"/>
        <v>0</v>
      </c>
      <c r="H248" s="22">
        <f t="shared" si="33"/>
        <v>49.991039999999998</v>
      </c>
      <c r="I248" s="22">
        <f t="shared" si="34"/>
        <v>0</v>
      </c>
      <c r="K248" s="94"/>
    </row>
    <row r="249" spans="1:11" ht="55.5" customHeight="1">
      <c r="A249" s="68" t="s">
        <v>57</v>
      </c>
      <c r="B249" s="24" t="s">
        <v>18</v>
      </c>
      <c r="C249" s="60" t="s">
        <v>198</v>
      </c>
      <c r="D249" s="73">
        <v>49.48</v>
      </c>
      <c r="E249" s="73">
        <v>0</v>
      </c>
      <c r="F249" s="73">
        <v>0</v>
      </c>
      <c r="G249" s="22">
        <f t="shared" si="32"/>
        <v>0</v>
      </c>
      <c r="H249" s="22">
        <f t="shared" si="33"/>
        <v>49.48</v>
      </c>
      <c r="I249" s="22">
        <f t="shared" si="34"/>
        <v>0</v>
      </c>
      <c r="K249" s="94"/>
    </row>
    <row r="250" spans="1:11" ht="140.25" customHeight="1">
      <c r="A250" s="71" t="s">
        <v>199</v>
      </c>
      <c r="B250" s="24" t="s">
        <v>18</v>
      </c>
      <c r="C250" s="60" t="s">
        <v>200</v>
      </c>
      <c r="D250" s="73">
        <v>109.849</v>
      </c>
      <c r="E250" s="73">
        <v>0</v>
      </c>
      <c r="F250" s="73">
        <v>0</v>
      </c>
      <c r="G250" s="22">
        <f t="shared" si="32"/>
        <v>0</v>
      </c>
      <c r="H250" s="22">
        <f t="shared" si="33"/>
        <v>109.849</v>
      </c>
      <c r="I250" s="22">
        <f t="shared" si="34"/>
        <v>0</v>
      </c>
      <c r="K250" s="94"/>
    </row>
    <row r="251" spans="1:11" ht="43.5" customHeight="1">
      <c r="A251" s="171" t="s">
        <v>580</v>
      </c>
      <c r="B251" s="173"/>
      <c r="C251" s="174" t="s">
        <v>581</v>
      </c>
      <c r="D251" s="136">
        <f>D252+D253</f>
        <v>974.08184000000006</v>
      </c>
      <c r="E251" s="136">
        <f>E252+E253</f>
        <v>79.023859999999999</v>
      </c>
      <c r="F251" s="136">
        <f>F252+F253</f>
        <v>79.023859999999999</v>
      </c>
      <c r="G251" s="18">
        <f t="shared" ref="G251:G253" si="38">E251-F251</f>
        <v>0</v>
      </c>
      <c r="H251" s="18">
        <f t="shared" ref="H251:H253" si="39">D251-F251</f>
        <v>895.05798000000004</v>
      </c>
      <c r="I251" s="18">
        <f t="shared" ref="I251:I253" si="40">F251/D251*100</f>
        <v>8.112650986286738</v>
      </c>
      <c r="K251" s="94"/>
    </row>
    <row r="252" spans="1:11" ht="74.25" customHeight="1">
      <c r="A252" s="68" t="s">
        <v>582</v>
      </c>
      <c r="B252" s="62">
        <v>441</v>
      </c>
      <c r="C252" s="60" t="s">
        <v>584</v>
      </c>
      <c r="D252" s="73">
        <v>969.08184000000006</v>
      </c>
      <c r="E252" s="73">
        <v>79.023859999999999</v>
      </c>
      <c r="F252" s="73">
        <v>79.023859999999999</v>
      </c>
      <c r="G252" s="23">
        <f t="shared" si="38"/>
        <v>0</v>
      </c>
      <c r="H252" s="23">
        <f t="shared" si="39"/>
        <v>890.05798000000004</v>
      </c>
      <c r="I252" s="23">
        <f t="shared" si="40"/>
        <v>8.15450839528682</v>
      </c>
      <c r="K252" s="94"/>
    </row>
    <row r="253" spans="1:11" ht="84.75" customHeight="1">
      <c r="A253" s="68" t="s">
        <v>583</v>
      </c>
      <c r="B253" s="62">
        <v>441</v>
      </c>
      <c r="C253" s="60" t="s">
        <v>585</v>
      </c>
      <c r="D253" s="73">
        <v>5</v>
      </c>
      <c r="E253" s="73">
        <v>0</v>
      </c>
      <c r="F253" s="73">
        <v>0</v>
      </c>
      <c r="G253" s="23">
        <f t="shared" si="38"/>
        <v>0</v>
      </c>
      <c r="H253" s="23">
        <f t="shared" si="39"/>
        <v>5</v>
      </c>
      <c r="I253" s="23">
        <f t="shared" si="40"/>
        <v>0</v>
      </c>
      <c r="K253" s="94"/>
    </row>
    <row r="254" spans="1:11" s="88" customFormat="1" ht="62.25" customHeight="1">
      <c r="A254" s="203" t="s">
        <v>59</v>
      </c>
      <c r="B254" s="205"/>
      <c r="C254" s="205"/>
      <c r="D254" s="205"/>
      <c r="E254" s="205"/>
      <c r="F254" s="205"/>
      <c r="G254" s="205"/>
      <c r="H254" s="205"/>
      <c r="I254" s="205"/>
      <c r="K254" s="95"/>
    </row>
    <row r="255" spans="1:11" s="87" customFormat="1" ht="38.25" customHeight="1">
      <c r="A255" s="8" t="s">
        <v>1</v>
      </c>
      <c r="B255" s="28"/>
      <c r="C255" s="10" t="s">
        <v>201</v>
      </c>
      <c r="D255" s="124">
        <f>D257+D291+D331+D343</f>
        <v>145710.87174999999</v>
      </c>
      <c r="E255" s="124">
        <f>E257+E291+E331+E343</f>
        <v>68017.211380000008</v>
      </c>
      <c r="F255" s="125">
        <f>F257+F291+F331+F343</f>
        <v>68017.211380000008</v>
      </c>
      <c r="G255" s="124">
        <f t="shared" ref="G255:G331" si="41">E255-F255</f>
        <v>0</v>
      </c>
      <c r="H255" s="124">
        <f t="shared" ref="H255:H332" si="42">D255-F255</f>
        <v>77693.660369999983</v>
      </c>
      <c r="I255" s="124">
        <f t="shared" ref="I255:I332" si="43">F255/D255*100</f>
        <v>46.679572061512978</v>
      </c>
      <c r="K255" s="96"/>
    </row>
    <row r="256" spans="1:11" ht="27.75" customHeight="1">
      <c r="A256" s="11" t="s">
        <v>6</v>
      </c>
      <c r="B256" s="30"/>
      <c r="C256" s="30"/>
      <c r="D256" s="32"/>
      <c r="E256" s="32"/>
      <c r="F256" s="117"/>
      <c r="G256" s="32"/>
      <c r="H256" s="32"/>
      <c r="I256" s="32"/>
      <c r="K256" s="94"/>
    </row>
    <row r="257" spans="1:11" s="89" customFormat="1" ht="41.25" customHeight="1">
      <c r="A257" s="33" t="s">
        <v>21</v>
      </c>
      <c r="B257" s="25"/>
      <c r="C257" s="16" t="s">
        <v>202</v>
      </c>
      <c r="D257" s="18">
        <f>SUM(D258:D290)</f>
        <v>29836.8341</v>
      </c>
      <c r="E257" s="18">
        <f>SUM(E258:E290)</f>
        <v>14106.57782</v>
      </c>
      <c r="F257" s="18">
        <f>SUM(F258:F290)</f>
        <v>14106.57782</v>
      </c>
      <c r="G257" s="18">
        <f t="shared" ref="G257" si="44">E257-F257</f>
        <v>0</v>
      </c>
      <c r="H257" s="18">
        <f t="shared" si="42"/>
        <v>15730.25628</v>
      </c>
      <c r="I257" s="18">
        <f t="shared" si="43"/>
        <v>47.27907046947719</v>
      </c>
      <c r="K257" s="93"/>
    </row>
    <row r="258" spans="1:11" ht="150.75" customHeight="1">
      <c r="A258" s="71" t="s">
        <v>728</v>
      </c>
      <c r="B258" s="26" t="s">
        <v>28</v>
      </c>
      <c r="C258" s="60" t="s">
        <v>799</v>
      </c>
      <c r="D258" s="73">
        <v>290.3</v>
      </c>
      <c r="E258" s="73">
        <v>161.27500000000001</v>
      </c>
      <c r="F258" s="73">
        <v>161.27500000000001</v>
      </c>
      <c r="G258" s="22">
        <f t="shared" si="41"/>
        <v>0</v>
      </c>
      <c r="H258" s="22">
        <f t="shared" si="42"/>
        <v>129.02500000000001</v>
      </c>
      <c r="I258" s="22">
        <f t="shared" si="43"/>
        <v>55.554598691009303</v>
      </c>
      <c r="K258" s="94"/>
    </row>
    <row r="259" spans="1:11" ht="130.5" customHeight="1">
      <c r="A259" s="71" t="s">
        <v>586</v>
      </c>
      <c r="B259" s="26" t="s">
        <v>28</v>
      </c>
      <c r="C259" s="60" t="s">
        <v>588</v>
      </c>
      <c r="D259" s="73">
        <v>112.4</v>
      </c>
      <c r="E259" s="73">
        <v>0</v>
      </c>
      <c r="F259" s="73">
        <v>0</v>
      </c>
      <c r="G259" s="22">
        <f t="shared" si="41"/>
        <v>0</v>
      </c>
      <c r="H259" s="22">
        <f t="shared" si="42"/>
        <v>112.4</v>
      </c>
      <c r="I259" s="22">
        <f t="shared" si="43"/>
        <v>0</v>
      </c>
      <c r="K259" s="94"/>
    </row>
    <row r="260" spans="1:11" ht="67.5" customHeight="1">
      <c r="A260" s="68" t="s">
        <v>406</v>
      </c>
      <c r="B260" s="82">
        <v>441</v>
      </c>
      <c r="C260" s="60" t="s">
        <v>589</v>
      </c>
      <c r="D260" s="73">
        <v>50</v>
      </c>
      <c r="E260" s="73">
        <v>0</v>
      </c>
      <c r="F260" s="73">
        <v>0</v>
      </c>
      <c r="G260" s="22">
        <f t="shared" si="41"/>
        <v>0</v>
      </c>
      <c r="H260" s="22">
        <f t="shared" si="42"/>
        <v>50</v>
      </c>
      <c r="I260" s="22">
        <f t="shared" si="43"/>
        <v>0</v>
      </c>
      <c r="K260" s="94"/>
    </row>
    <row r="261" spans="1:11" ht="69" customHeight="1">
      <c r="A261" s="68" t="s">
        <v>407</v>
      </c>
      <c r="B261" s="82">
        <v>441</v>
      </c>
      <c r="C261" s="60" t="s">
        <v>590</v>
      </c>
      <c r="D261" s="73">
        <v>100</v>
      </c>
      <c r="E261" s="73">
        <v>0</v>
      </c>
      <c r="F261" s="73">
        <v>0</v>
      </c>
      <c r="G261" s="22">
        <f t="shared" si="41"/>
        <v>0</v>
      </c>
      <c r="H261" s="22">
        <f t="shared" si="42"/>
        <v>100</v>
      </c>
      <c r="I261" s="22">
        <f t="shared" si="43"/>
        <v>0</v>
      </c>
      <c r="K261" s="94"/>
    </row>
    <row r="262" spans="1:11" ht="52.5" customHeight="1">
      <c r="A262" s="68" t="s">
        <v>60</v>
      </c>
      <c r="B262" s="26" t="s">
        <v>28</v>
      </c>
      <c r="C262" s="60" t="s">
        <v>203</v>
      </c>
      <c r="D262" s="73">
        <v>175</v>
      </c>
      <c r="E262" s="73">
        <v>175</v>
      </c>
      <c r="F262" s="73">
        <v>175</v>
      </c>
      <c r="G262" s="22">
        <f t="shared" si="41"/>
        <v>0</v>
      </c>
      <c r="H262" s="22">
        <f t="shared" si="42"/>
        <v>0</v>
      </c>
      <c r="I262" s="22">
        <f t="shared" si="43"/>
        <v>100</v>
      </c>
      <c r="K262" s="94"/>
    </row>
    <row r="263" spans="1:11" ht="53.25" customHeight="1">
      <c r="A263" s="68" t="s">
        <v>22</v>
      </c>
      <c r="B263" s="26" t="s">
        <v>28</v>
      </c>
      <c r="C263" s="60" t="s">
        <v>204</v>
      </c>
      <c r="D263" s="73">
        <v>1360.5</v>
      </c>
      <c r="E263" s="73">
        <v>1058.4748400000001</v>
      </c>
      <c r="F263" s="73">
        <v>1058.4748400000001</v>
      </c>
      <c r="G263" s="22">
        <f t="shared" si="41"/>
        <v>0</v>
      </c>
      <c r="H263" s="22">
        <f t="shared" si="42"/>
        <v>302.02515999999991</v>
      </c>
      <c r="I263" s="22">
        <f t="shared" si="43"/>
        <v>77.800429253950767</v>
      </c>
      <c r="K263" s="94"/>
    </row>
    <row r="264" spans="1:11" ht="36.75" customHeight="1">
      <c r="A264" s="68" t="s">
        <v>0</v>
      </c>
      <c r="B264" s="26" t="s">
        <v>28</v>
      </c>
      <c r="C264" s="60" t="s">
        <v>205</v>
      </c>
      <c r="D264" s="73">
        <v>560.30399999999997</v>
      </c>
      <c r="E264" s="73">
        <v>173.64109999999999</v>
      </c>
      <c r="F264" s="73">
        <v>173.64109999999999</v>
      </c>
      <c r="G264" s="22">
        <f t="shared" si="41"/>
        <v>0</v>
      </c>
      <c r="H264" s="22">
        <f t="shared" si="42"/>
        <v>386.66289999999998</v>
      </c>
      <c r="I264" s="22">
        <f t="shared" si="43"/>
        <v>30.990515862817329</v>
      </c>
      <c r="K264" s="94"/>
    </row>
    <row r="265" spans="1:11" ht="33.75" customHeight="1">
      <c r="A265" s="68" t="s">
        <v>61</v>
      </c>
      <c r="B265" s="26" t="s">
        <v>28</v>
      </c>
      <c r="C265" s="60" t="s">
        <v>206</v>
      </c>
      <c r="D265" s="73">
        <v>67.5</v>
      </c>
      <c r="E265" s="73">
        <v>30.728760000000001</v>
      </c>
      <c r="F265" s="73">
        <v>30.728760000000001</v>
      </c>
      <c r="G265" s="22">
        <f t="shared" si="41"/>
        <v>0</v>
      </c>
      <c r="H265" s="22">
        <f t="shared" si="42"/>
        <v>36.771239999999999</v>
      </c>
      <c r="I265" s="22">
        <f t="shared" si="43"/>
        <v>45.52408888888889</v>
      </c>
      <c r="K265" s="94"/>
    </row>
    <row r="266" spans="1:11" ht="37.5" customHeight="1">
      <c r="A266" s="68" t="s">
        <v>23</v>
      </c>
      <c r="B266" s="26" t="s">
        <v>28</v>
      </c>
      <c r="C266" s="60" t="s">
        <v>207</v>
      </c>
      <c r="D266" s="73">
        <v>146.21</v>
      </c>
      <c r="E266" s="73">
        <v>0</v>
      </c>
      <c r="F266" s="73">
        <v>0</v>
      </c>
      <c r="G266" s="22">
        <f t="shared" si="41"/>
        <v>0</v>
      </c>
      <c r="H266" s="22">
        <f t="shared" si="42"/>
        <v>146.21</v>
      </c>
      <c r="I266" s="22">
        <f t="shared" si="43"/>
        <v>0</v>
      </c>
      <c r="K266" s="94"/>
    </row>
    <row r="267" spans="1:11" ht="59.25" customHeight="1">
      <c r="A267" s="68" t="s">
        <v>798</v>
      </c>
      <c r="B267" s="26" t="s">
        <v>28</v>
      </c>
      <c r="C267" s="60" t="s">
        <v>800</v>
      </c>
      <c r="D267" s="73">
        <v>118.16</v>
      </c>
      <c r="E267" s="73">
        <v>118.16</v>
      </c>
      <c r="F267" s="73">
        <v>118.16</v>
      </c>
      <c r="G267" s="22">
        <f t="shared" si="41"/>
        <v>0</v>
      </c>
      <c r="H267" s="22">
        <f t="shared" si="42"/>
        <v>0</v>
      </c>
      <c r="I267" s="22">
        <f t="shared" si="43"/>
        <v>100</v>
      </c>
      <c r="K267" s="94"/>
    </row>
    <row r="268" spans="1:11" ht="114.75" customHeight="1">
      <c r="A268" s="71" t="s">
        <v>587</v>
      </c>
      <c r="B268" s="26" t="s">
        <v>28</v>
      </c>
      <c r="C268" s="60" t="s">
        <v>591</v>
      </c>
      <c r="D268" s="73">
        <v>37.466999999999999</v>
      </c>
      <c r="E268" s="73">
        <v>0</v>
      </c>
      <c r="F268" s="73">
        <v>0</v>
      </c>
      <c r="G268" s="22">
        <f t="shared" si="41"/>
        <v>0</v>
      </c>
      <c r="H268" s="22">
        <f t="shared" si="42"/>
        <v>37.466999999999999</v>
      </c>
      <c r="I268" s="22">
        <f t="shared" si="43"/>
        <v>0</v>
      </c>
      <c r="K268" s="94"/>
    </row>
    <row r="269" spans="1:11" ht="37.5" customHeight="1">
      <c r="A269" s="68" t="s">
        <v>83</v>
      </c>
      <c r="B269" s="26" t="s">
        <v>28</v>
      </c>
      <c r="C269" s="60" t="s">
        <v>468</v>
      </c>
      <c r="D269" s="73">
        <v>17214.585999999999</v>
      </c>
      <c r="E269" s="73">
        <v>7963.7359999999999</v>
      </c>
      <c r="F269" s="73">
        <v>7963.7359999999999</v>
      </c>
      <c r="G269" s="22">
        <f t="shared" si="41"/>
        <v>0</v>
      </c>
      <c r="H269" s="22">
        <f t="shared" si="42"/>
        <v>9250.8499999999985</v>
      </c>
      <c r="I269" s="22">
        <f t="shared" si="43"/>
        <v>46.261559819097599</v>
      </c>
      <c r="K269" s="94"/>
    </row>
    <row r="270" spans="1:11" ht="62.25" customHeight="1">
      <c r="A270" s="68" t="s">
        <v>371</v>
      </c>
      <c r="B270" s="26" t="s">
        <v>28</v>
      </c>
      <c r="C270" s="60" t="s">
        <v>527</v>
      </c>
      <c r="D270" s="73">
        <v>1.8</v>
      </c>
      <c r="E270" s="73">
        <v>0.375</v>
      </c>
      <c r="F270" s="73">
        <v>0.375</v>
      </c>
      <c r="G270" s="22">
        <f t="shared" si="41"/>
        <v>0</v>
      </c>
      <c r="H270" s="22">
        <f t="shared" si="42"/>
        <v>1.425</v>
      </c>
      <c r="I270" s="22">
        <f t="shared" si="43"/>
        <v>20.833333333333332</v>
      </c>
      <c r="K270" s="94"/>
    </row>
    <row r="271" spans="1:11" ht="55.5" customHeight="1">
      <c r="A271" s="68" t="s">
        <v>85</v>
      </c>
      <c r="B271" s="26" t="s">
        <v>28</v>
      </c>
      <c r="C271" s="60" t="s">
        <v>208</v>
      </c>
      <c r="D271" s="73">
        <v>492</v>
      </c>
      <c r="E271" s="73">
        <v>0</v>
      </c>
      <c r="F271" s="73">
        <v>0</v>
      </c>
      <c r="G271" s="22">
        <f t="shared" si="41"/>
        <v>0</v>
      </c>
      <c r="H271" s="22">
        <f t="shared" si="42"/>
        <v>492</v>
      </c>
      <c r="I271" s="22">
        <f t="shared" si="43"/>
        <v>0</v>
      </c>
      <c r="K271" s="94"/>
    </row>
    <row r="272" spans="1:11" ht="57" customHeight="1">
      <c r="A272" s="68" t="s">
        <v>50</v>
      </c>
      <c r="B272" s="26" t="s">
        <v>28</v>
      </c>
      <c r="C272" s="60" t="s">
        <v>209</v>
      </c>
      <c r="D272" s="73">
        <v>95.625</v>
      </c>
      <c r="E272" s="73">
        <v>55.625</v>
      </c>
      <c r="F272" s="73">
        <v>55.625</v>
      </c>
      <c r="G272" s="22">
        <f t="shared" si="41"/>
        <v>0</v>
      </c>
      <c r="H272" s="22">
        <f t="shared" si="42"/>
        <v>40</v>
      </c>
      <c r="I272" s="22">
        <f t="shared" si="43"/>
        <v>58.169934640522882</v>
      </c>
      <c r="K272" s="94"/>
    </row>
    <row r="273" spans="1:11" ht="42.75" customHeight="1">
      <c r="A273" s="68" t="s">
        <v>87</v>
      </c>
      <c r="B273" s="26" t="s">
        <v>28</v>
      </c>
      <c r="C273" s="60" t="s">
        <v>210</v>
      </c>
      <c r="D273" s="73">
        <v>127.628</v>
      </c>
      <c r="E273" s="73">
        <v>46.090200000000003</v>
      </c>
      <c r="F273" s="73">
        <v>46.090200000000003</v>
      </c>
      <c r="G273" s="22">
        <f t="shared" si="41"/>
        <v>0</v>
      </c>
      <c r="H273" s="22">
        <f t="shared" si="42"/>
        <v>81.537800000000004</v>
      </c>
      <c r="I273" s="22">
        <f t="shared" si="43"/>
        <v>36.112921929357192</v>
      </c>
      <c r="K273" s="94"/>
    </row>
    <row r="274" spans="1:11" ht="42" customHeight="1">
      <c r="A274" s="68" t="s">
        <v>89</v>
      </c>
      <c r="B274" s="26" t="s">
        <v>28</v>
      </c>
      <c r="C274" s="60" t="s">
        <v>211</v>
      </c>
      <c r="D274" s="73">
        <v>69.78</v>
      </c>
      <c r="E274" s="73">
        <v>49.526000000000003</v>
      </c>
      <c r="F274" s="73">
        <v>49.526000000000003</v>
      </c>
      <c r="G274" s="22">
        <f t="shared" si="41"/>
        <v>0</v>
      </c>
      <c r="H274" s="22">
        <f t="shared" si="42"/>
        <v>20.253999999999998</v>
      </c>
      <c r="I274" s="22">
        <f t="shared" si="43"/>
        <v>70.974491258240192</v>
      </c>
      <c r="K274" s="94"/>
    </row>
    <row r="275" spans="1:11" ht="35.25" customHeight="1">
      <c r="A275" s="68" t="s">
        <v>91</v>
      </c>
      <c r="B275" s="26" t="s">
        <v>28</v>
      </c>
      <c r="C275" s="60" t="s">
        <v>212</v>
      </c>
      <c r="D275" s="73">
        <v>1627.0319999999999</v>
      </c>
      <c r="E275" s="73">
        <v>677.87216999999998</v>
      </c>
      <c r="F275" s="73">
        <v>677.87216999999998</v>
      </c>
      <c r="G275" s="22">
        <f t="shared" si="41"/>
        <v>0</v>
      </c>
      <c r="H275" s="22">
        <f t="shared" si="42"/>
        <v>949.15982999999994</v>
      </c>
      <c r="I275" s="22">
        <f t="shared" si="43"/>
        <v>41.663112341982213</v>
      </c>
      <c r="K275" s="94"/>
    </row>
    <row r="276" spans="1:11" ht="34.5" customHeight="1">
      <c r="A276" s="68" t="s">
        <v>541</v>
      </c>
      <c r="B276" s="26" t="s">
        <v>28</v>
      </c>
      <c r="C276" s="60" t="s">
        <v>592</v>
      </c>
      <c r="D276" s="73">
        <v>239</v>
      </c>
      <c r="E276" s="73">
        <v>115.15</v>
      </c>
      <c r="F276" s="73">
        <v>115.15</v>
      </c>
      <c r="G276" s="22">
        <f t="shared" si="41"/>
        <v>0</v>
      </c>
      <c r="H276" s="22">
        <f t="shared" si="42"/>
        <v>123.85</v>
      </c>
      <c r="I276" s="22">
        <f t="shared" si="43"/>
        <v>48.179916317991633</v>
      </c>
      <c r="K276" s="94"/>
    </row>
    <row r="277" spans="1:11" ht="40.5" customHeight="1">
      <c r="A277" s="68" t="s">
        <v>93</v>
      </c>
      <c r="B277" s="26" t="s">
        <v>28</v>
      </c>
      <c r="C277" s="60" t="s">
        <v>213</v>
      </c>
      <c r="D277" s="73">
        <v>312.97210000000001</v>
      </c>
      <c r="E277" s="73">
        <v>104.58745999999999</v>
      </c>
      <c r="F277" s="73">
        <v>104.58745999999999</v>
      </c>
      <c r="G277" s="22">
        <f t="shared" si="41"/>
        <v>0</v>
      </c>
      <c r="H277" s="22">
        <f t="shared" si="42"/>
        <v>208.38464000000002</v>
      </c>
      <c r="I277" s="22">
        <f t="shared" si="43"/>
        <v>33.417502710305484</v>
      </c>
      <c r="K277" s="94"/>
    </row>
    <row r="278" spans="1:11" ht="25.5" customHeight="1">
      <c r="A278" s="68" t="s">
        <v>95</v>
      </c>
      <c r="B278" s="26" t="s">
        <v>28</v>
      </c>
      <c r="C278" s="60" t="s">
        <v>801</v>
      </c>
      <c r="D278" s="73">
        <v>379.79199999999997</v>
      </c>
      <c r="E278" s="73">
        <v>373.45299999999997</v>
      </c>
      <c r="F278" s="73">
        <v>373.45299999999997</v>
      </c>
      <c r="G278" s="22">
        <f t="shared" si="41"/>
        <v>0</v>
      </c>
      <c r="H278" s="22">
        <f t="shared" si="42"/>
        <v>6.3389999999999986</v>
      </c>
      <c r="I278" s="22">
        <f t="shared" si="43"/>
        <v>98.330928508236099</v>
      </c>
      <c r="K278" s="94"/>
    </row>
    <row r="279" spans="1:11" ht="25.5" customHeight="1">
      <c r="A279" s="68" t="s">
        <v>97</v>
      </c>
      <c r="B279" s="26" t="s">
        <v>28</v>
      </c>
      <c r="C279" s="60" t="s">
        <v>214</v>
      </c>
      <c r="D279" s="73">
        <v>380.61</v>
      </c>
      <c r="E279" s="73">
        <v>317.75200000000001</v>
      </c>
      <c r="F279" s="73">
        <v>317.75200000000001</v>
      </c>
      <c r="G279" s="22">
        <f t="shared" si="41"/>
        <v>0</v>
      </c>
      <c r="H279" s="22">
        <f t="shared" si="42"/>
        <v>62.858000000000004</v>
      </c>
      <c r="I279" s="22">
        <f t="shared" si="43"/>
        <v>83.484932082709335</v>
      </c>
      <c r="K279" s="94"/>
    </row>
    <row r="280" spans="1:11" ht="25.5" customHeight="1">
      <c r="A280" s="68" t="s">
        <v>215</v>
      </c>
      <c r="B280" s="26" t="s">
        <v>28</v>
      </c>
      <c r="C280" s="60" t="s">
        <v>216</v>
      </c>
      <c r="D280" s="73">
        <v>4049.59</v>
      </c>
      <c r="E280" s="73">
        <v>1912.61088</v>
      </c>
      <c r="F280" s="73">
        <v>1912.61088</v>
      </c>
      <c r="G280" s="22">
        <f t="shared" si="41"/>
        <v>0</v>
      </c>
      <c r="H280" s="22">
        <f t="shared" si="42"/>
        <v>2136.97912</v>
      </c>
      <c r="I280" s="22">
        <f t="shared" si="43"/>
        <v>47.229741282450817</v>
      </c>
      <c r="K280" s="94"/>
    </row>
    <row r="281" spans="1:11" ht="25.5" customHeight="1">
      <c r="A281" s="68" t="s">
        <v>371</v>
      </c>
      <c r="B281" s="26" t="s">
        <v>28</v>
      </c>
      <c r="C281" s="60" t="s">
        <v>593</v>
      </c>
      <c r="D281" s="73">
        <v>0.9</v>
      </c>
      <c r="E281" s="73">
        <v>0.375</v>
      </c>
      <c r="F281" s="73">
        <v>0.375</v>
      </c>
      <c r="G281" s="22">
        <f t="shared" si="41"/>
        <v>0</v>
      </c>
      <c r="H281" s="22">
        <f t="shared" si="42"/>
        <v>0.52500000000000002</v>
      </c>
      <c r="I281" s="22">
        <f t="shared" si="43"/>
        <v>41.666666666666664</v>
      </c>
      <c r="K281" s="94"/>
    </row>
    <row r="282" spans="1:11" ht="37.5" customHeight="1">
      <c r="A282" s="68" t="s">
        <v>85</v>
      </c>
      <c r="B282" s="26" t="s">
        <v>28</v>
      </c>
      <c r="C282" s="60" t="s">
        <v>217</v>
      </c>
      <c r="D282" s="73">
        <v>150</v>
      </c>
      <c r="E282" s="73">
        <v>0</v>
      </c>
      <c r="F282" s="73">
        <v>0</v>
      </c>
      <c r="G282" s="22">
        <f t="shared" si="41"/>
        <v>0</v>
      </c>
      <c r="H282" s="22">
        <f t="shared" si="42"/>
        <v>150</v>
      </c>
      <c r="I282" s="22">
        <f t="shared" si="43"/>
        <v>0</v>
      </c>
      <c r="K282" s="94"/>
    </row>
    <row r="283" spans="1:11" ht="32.25" customHeight="1">
      <c r="A283" s="68" t="s">
        <v>50</v>
      </c>
      <c r="B283" s="26" t="s">
        <v>28</v>
      </c>
      <c r="C283" s="60" t="s">
        <v>218</v>
      </c>
      <c r="D283" s="73">
        <v>52.05</v>
      </c>
      <c r="E283" s="73">
        <v>22.05</v>
      </c>
      <c r="F283" s="73">
        <v>22.05</v>
      </c>
      <c r="G283" s="22">
        <f t="shared" si="41"/>
        <v>0</v>
      </c>
      <c r="H283" s="22">
        <f t="shared" si="42"/>
        <v>29.999999999999996</v>
      </c>
      <c r="I283" s="22">
        <f t="shared" si="43"/>
        <v>42.363112391930841</v>
      </c>
      <c r="K283" s="94"/>
    </row>
    <row r="284" spans="1:11" ht="25.5" customHeight="1">
      <c r="A284" s="68" t="s">
        <v>87</v>
      </c>
      <c r="B284" s="26" t="s">
        <v>28</v>
      </c>
      <c r="C284" s="60" t="s">
        <v>219</v>
      </c>
      <c r="D284" s="73">
        <v>119.04</v>
      </c>
      <c r="E284" s="73">
        <v>38.164299999999997</v>
      </c>
      <c r="F284" s="73">
        <v>38.164299999999997</v>
      </c>
      <c r="G284" s="22">
        <f t="shared" si="41"/>
        <v>0</v>
      </c>
      <c r="H284" s="22">
        <f t="shared" si="42"/>
        <v>80.875700000000009</v>
      </c>
      <c r="I284" s="22">
        <f t="shared" si="43"/>
        <v>32.060063844086017</v>
      </c>
      <c r="K284" s="94"/>
    </row>
    <row r="285" spans="1:11" ht="25.5" customHeight="1">
      <c r="A285" s="68" t="s">
        <v>89</v>
      </c>
      <c r="B285" s="26" t="s">
        <v>28</v>
      </c>
      <c r="C285" s="60" t="s">
        <v>220</v>
      </c>
      <c r="D285" s="73">
        <v>55</v>
      </c>
      <c r="E285" s="73">
        <v>0</v>
      </c>
      <c r="F285" s="73">
        <v>0</v>
      </c>
      <c r="G285" s="22">
        <f t="shared" si="41"/>
        <v>0</v>
      </c>
      <c r="H285" s="22">
        <f t="shared" si="42"/>
        <v>55</v>
      </c>
      <c r="I285" s="22">
        <f t="shared" si="43"/>
        <v>0</v>
      </c>
      <c r="K285" s="94"/>
    </row>
    <row r="286" spans="1:11" ht="25.5" customHeight="1">
      <c r="A286" s="68" t="s">
        <v>91</v>
      </c>
      <c r="B286" s="26" t="s">
        <v>28</v>
      </c>
      <c r="C286" s="60" t="s">
        <v>221</v>
      </c>
      <c r="D286" s="73">
        <v>690.11800000000005</v>
      </c>
      <c r="E286" s="73">
        <v>384.06484999999998</v>
      </c>
      <c r="F286" s="73">
        <v>384.06484999999998</v>
      </c>
      <c r="G286" s="22">
        <f t="shared" si="41"/>
        <v>0</v>
      </c>
      <c r="H286" s="22">
        <f t="shared" si="42"/>
        <v>306.05315000000007</v>
      </c>
      <c r="I286" s="22">
        <f t="shared" si="43"/>
        <v>55.652055155784943</v>
      </c>
      <c r="K286" s="94"/>
    </row>
    <row r="287" spans="1:11" ht="25.5" customHeight="1">
      <c r="A287" s="68" t="s">
        <v>541</v>
      </c>
      <c r="B287" s="26" t="s">
        <v>28</v>
      </c>
      <c r="C287" s="60" t="s">
        <v>594</v>
      </c>
      <c r="D287" s="73">
        <v>311.06</v>
      </c>
      <c r="E287" s="73">
        <v>54.441839999999999</v>
      </c>
      <c r="F287" s="73">
        <v>54.441839999999999</v>
      </c>
      <c r="G287" s="22">
        <f t="shared" si="41"/>
        <v>0</v>
      </c>
      <c r="H287" s="22">
        <f t="shared" si="42"/>
        <v>256.61815999999999</v>
      </c>
      <c r="I287" s="22">
        <f t="shared" si="43"/>
        <v>17.502038191988685</v>
      </c>
      <c r="K287" s="94"/>
    </row>
    <row r="288" spans="1:11" ht="25.5" customHeight="1">
      <c r="A288" s="68" t="s">
        <v>93</v>
      </c>
      <c r="B288" s="26" t="s">
        <v>28</v>
      </c>
      <c r="C288" s="60" t="s">
        <v>222</v>
      </c>
      <c r="D288" s="73">
        <v>115.5</v>
      </c>
      <c r="E288" s="73">
        <v>82.418999999999997</v>
      </c>
      <c r="F288" s="73">
        <v>82.418999999999997</v>
      </c>
      <c r="G288" s="22">
        <f t="shared" si="41"/>
        <v>0</v>
      </c>
      <c r="H288" s="22">
        <f t="shared" si="42"/>
        <v>33.081000000000003</v>
      </c>
      <c r="I288" s="22">
        <f t="shared" si="43"/>
        <v>71.358441558441555</v>
      </c>
      <c r="K288" s="94"/>
    </row>
    <row r="289" spans="1:11" ht="25.5" customHeight="1">
      <c r="A289" s="68" t="s">
        <v>95</v>
      </c>
      <c r="B289" s="26" t="s">
        <v>28</v>
      </c>
      <c r="C289" s="60" t="s">
        <v>223</v>
      </c>
      <c r="D289" s="73">
        <v>144</v>
      </c>
      <c r="E289" s="73">
        <v>80.67</v>
      </c>
      <c r="F289" s="73">
        <v>80.67</v>
      </c>
      <c r="G289" s="22">
        <f t="shared" si="41"/>
        <v>0</v>
      </c>
      <c r="H289" s="22">
        <f t="shared" si="42"/>
        <v>63.33</v>
      </c>
      <c r="I289" s="22">
        <f t="shared" si="43"/>
        <v>56.020833333333329</v>
      </c>
      <c r="K289" s="94"/>
    </row>
    <row r="290" spans="1:11" ht="25.5" customHeight="1">
      <c r="A290" s="68" t="s">
        <v>97</v>
      </c>
      <c r="B290" s="26" t="s">
        <v>28</v>
      </c>
      <c r="C290" s="60" t="s">
        <v>224</v>
      </c>
      <c r="D290" s="73">
        <v>190.91</v>
      </c>
      <c r="E290" s="73">
        <v>110.33542</v>
      </c>
      <c r="F290" s="73">
        <v>110.33542</v>
      </c>
      <c r="G290" s="22">
        <f t="shared" si="41"/>
        <v>0</v>
      </c>
      <c r="H290" s="22">
        <f t="shared" si="42"/>
        <v>80.574579999999997</v>
      </c>
      <c r="I290" s="22">
        <f t="shared" si="43"/>
        <v>57.794468597768578</v>
      </c>
      <c r="K290" s="94"/>
    </row>
    <row r="291" spans="1:11" s="89" customFormat="1" ht="46.5" customHeight="1">
      <c r="A291" s="33" t="s">
        <v>24</v>
      </c>
      <c r="B291" s="25"/>
      <c r="C291" s="16" t="s">
        <v>225</v>
      </c>
      <c r="D291" s="18">
        <f>SUM(D292:D330)</f>
        <v>64805.616649999989</v>
      </c>
      <c r="E291" s="18">
        <f>SUM(E292:E330)</f>
        <v>32675.098530000003</v>
      </c>
      <c r="F291" s="18">
        <f>SUM(F292:F330)</f>
        <v>32675.098530000003</v>
      </c>
      <c r="G291" s="18">
        <f t="shared" si="41"/>
        <v>0</v>
      </c>
      <c r="H291" s="18">
        <f t="shared" si="42"/>
        <v>32130.518119999986</v>
      </c>
      <c r="I291" s="18">
        <f t="shared" si="43"/>
        <v>50.420164515169397</v>
      </c>
    </row>
    <row r="292" spans="1:11" ht="171.75" customHeight="1">
      <c r="A292" s="71" t="s">
        <v>728</v>
      </c>
      <c r="B292" s="26" t="s">
        <v>28</v>
      </c>
      <c r="C292" s="60" t="s">
        <v>596</v>
      </c>
      <c r="D292" s="73">
        <v>571</v>
      </c>
      <c r="E292" s="73">
        <v>317.22300000000001</v>
      </c>
      <c r="F292" s="73">
        <v>317.22300000000001</v>
      </c>
      <c r="G292" s="22">
        <f t="shared" si="41"/>
        <v>0</v>
      </c>
      <c r="H292" s="22">
        <f t="shared" si="42"/>
        <v>253.77699999999999</v>
      </c>
      <c r="I292" s="22">
        <f t="shared" si="43"/>
        <v>55.55569176882662</v>
      </c>
    </row>
    <row r="293" spans="1:11" ht="56.25" customHeight="1">
      <c r="A293" s="68" t="s">
        <v>406</v>
      </c>
      <c r="B293" s="82">
        <v>441</v>
      </c>
      <c r="C293" s="60" t="s">
        <v>409</v>
      </c>
      <c r="D293" s="73">
        <v>150</v>
      </c>
      <c r="E293" s="73">
        <v>0</v>
      </c>
      <c r="F293" s="73">
        <v>0</v>
      </c>
      <c r="G293" s="22">
        <f t="shared" si="41"/>
        <v>0</v>
      </c>
      <c r="H293" s="22">
        <f t="shared" si="42"/>
        <v>150</v>
      </c>
      <c r="I293" s="22">
        <f t="shared" si="43"/>
        <v>0</v>
      </c>
    </row>
    <row r="294" spans="1:11" ht="73.5" customHeight="1">
      <c r="A294" s="68" t="s">
        <v>407</v>
      </c>
      <c r="B294" s="82">
        <v>441</v>
      </c>
      <c r="C294" s="60" t="s">
        <v>410</v>
      </c>
      <c r="D294" s="73">
        <v>300</v>
      </c>
      <c r="E294" s="73">
        <v>0</v>
      </c>
      <c r="F294" s="73">
        <v>0</v>
      </c>
      <c r="G294" s="22">
        <f t="shared" si="41"/>
        <v>0</v>
      </c>
      <c r="H294" s="22">
        <f t="shared" si="42"/>
        <v>300</v>
      </c>
      <c r="I294" s="22">
        <f t="shared" si="43"/>
        <v>0</v>
      </c>
    </row>
    <row r="295" spans="1:11" ht="48.75" customHeight="1">
      <c r="A295" s="68" t="s">
        <v>528</v>
      </c>
      <c r="B295" s="26" t="s">
        <v>28</v>
      </c>
      <c r="C295" s="60" t="s">
        <v>531</v>
      </c>
      <c r="D295" s="73">
        <v>526</v>
      </c>
      <c r="E295" s="73">
        <v>326</v>
      </c>
      <c r="F295" s="73">
        <v>326</v>
      </c>
      <c r="G295" s="22">
        <f t="shared" si="41"/>
        <v>0</v>
      </c>
      <c r="H295" s="22">
        <f t="shared" si="42"/>
        <v>200</v>
      </c>
      <c r="I295" s="22">
        <f t="shared" si="43"/>
        <v>61.977186311787072</v>
      </c>
    </row>
    <row r="296" spans="1:11" ht="59.25" customHeight="1">
      <c r="A296" s="68" t="s">
        <v>529</v>
      </c>
      <c r="B296" s="26" t="s">
        <v>28</v>
      </c>
      <c r="C296" s="60" t="s">
        <v>532</v>
      </c>
      <c r="D296" s="73">
        <v>106</v>
      </c>
      <c r="E296" s="73">
        <v>0</v>
      </c>
      <c r="F296" s="73">
        <v>0</v>
      </c>
      <c r="G296" s="22">
        <f t="shared" si="41"/>
        <v>0</v>
      </c>
      <c r="H296" s="22">
        <f t="shared" si="42"/>
        <v>106</v>
      </c>
      <c r="I296" s="22">
        <f t="shared" si="43"/>
        <v>0</v>
      </c>
    </row>
    <row r="297" spans="1:11" ht="35.25" customHeight="1">
      <c r="A297" s="68" t="s">
        <v>226</v>
      </c>
      <c r="B297" s="82">
        <v>445</v>
      </c>
      <c r="C297" s="60" t="s">
        <v>227</v>
      </c>
      <c r="D297" s="73">
        <v>50.8</v>
      </c>
      <c r="E297" s="73">
        <v>0</v>
      </c>
      <c r="F297" s="73">
        <v>0</v>
      </c>
      <c r="G297" s="22">
        <f t="shared" si="41"/>
        <v>0</v>
      </c>
      <c r="H297" s="22">
        <f t="shared" si="42"/>
        <v>50.8</v>
      </c>
      <c r="I297" s="22">
        <f t="shared" si="43"/>
        <v>0</v>
      </c>
    </row>
    <row r="298" spans="1:11" ht="58.5" customHeight="1">
      <c r="A298" s="68" t="s">
        <v>802</v>
      </c>
      <c r="B298" s="82">
        <v>445</v>
      </c>
      <c r="C298" s="60" t="s">
        <v>228</v>
      </c>
      <c r="D298" s="73">
        <v>230.708</v>
      </c>
      <c r="E298" s="73">
        <v>0</v>
      </c>
      <c r="F298" s="73">
        <v>0</v>
      </c>
      <c r="G298" s="22">
        <f t="shared" si="41"/>
        <v>0</v>
      </c>
      <c r="H298" s="22">
        <f t="shared" si="42"/>
        <v>230.708</v>
      </c>
      <c r="I298" s="22">
        <f t="shared" si="43"/>
        <v>0</v>
      </c>
    </row>
    <row r="299" spans="1:11" ht="45" customHeight="1">
      <c r="A299" s="68" t="s">
        <v>803</v>
      </c>
      <c r="B299" s="26" t="s">
        <v>28</v>
      </c>
      <c r="C299" s="60" t="s">
        <v>1018</v>
      </c>
      <c r="D299" s="73">
        <v>92.637</v>
      </c>
      <c r="E299" s="73">
        <v>79.948580000000007</v>
      </c>
      <c r="F299" s="73">
        <v>79.948580000000007</v>
      </c>
      <c r="G299" s="22">
        <f t="shared" si="41"/>
        <v>0</v>
      </c>
      <c r="H299" s="22">
        <f t="shared" si="42"/>
        <v>12.688419999999994</v>
      </c>
      <c r="I299" s="22">
        <f t="shared" si="43"/>
        <v>86.303075445016574</v>
      </c>
    </row>
    <row r="300" spans="1:11" ht="48.75" customHeight="1">
      <c r="A300" s="68" t="s">
        <v>62</v>
      </c>
      <c r="B300" s="26" t="s">
        <v>28</v>
      </c>
      <c r="C300" s="60" t="s">
        <v>229</v>
      </c>
      <c r="D300" s="73">
        <v>146.5</v>
      </c>
      <c r="E300" s="73">
        <v>16.5</v>
      </c>
      <c r="F300" s="73">
        <v>16.5</v>
      </c>
      <c r="G300" s="22">
        <f t="shared" ref="G300:G330" si="45">E300-F300</f>
        <v>0</v>
      </c>
      <c r="H300" s="22">
        <f t="shared" ref="H300:H330" si="46">D300-F300</f>
        <v>130</v>
      </c>
      <c r="I300" s="22">
        <f t="shared" ref="I300:I330" si="47">F300/D300*100</f>
        <v>11.262798634812286</v>
      </c>
    </row>
    <row r="301" spans="1:11" ht="48.75" customHeight="1">
      <c r="A301" s="68" t="s">
        <v>408</v>
      </c>
      <c r="B301" s="26" t="s">
        <v>28</v>
      </c>
      <c r="C301" s="60" t="s">
        <v>411</v>
      </c>
      <c r="D301" s="73">
        <v>102</v>
      </c>
      <c r="E301" s="73">
        <v>0</v>
      </c>
      <c r="F301" s="73">
        <v>0</v>
      </c>
      <c r="G301" s="22">
        <f t="shared" si="45"/>
        <v>0</v>
      </c>
      <c r="H301" s="22">
        <f t="shared" si="46"/>
        <v>102</v>
      </c>
      <c r="I301" s="22">
        <f t="shared" si="47"/>
        <v>0</v>
      </c>
    </row>
    <row r="302" spans="1:11" ht="48.75" customHeight="1">
      <c r="A302" s="68" t="s">
        <v>63</v>
      </c>
      <c r="B302" s="26" t="s">
        <v>28</v>
      </c>
      <c r="C302" s="60" t="s">
        <v>230</v>
      </c>
      <c r="D302" s="73">
        <v>837</v>
      </c>
      <c r="E302" s="73">
        <v>0</v>
      </c>
      <c r="F302" s="73">
        <v>0</v>
      </c>
      <c r="G302" s="22">
        <f t="shared" si="45"/>
        <v>0</v>
      </c>
      <c r="H302" s="22">
        <f t="shared" si="46"/>
        <v>837</v>
      </c>
      <c r="I302" s="22">
        <f t="shared" si="47"/>
        <v>0</v>
      </c>
    </row>
    <row r="303" spans="1:11" ht="48.75" customHeight="1">
      <c r="A303" s="68" t="s">
        <v>530</v>
      </c>
      <c r="B303" s="26" t="s">
        <v>28</v>
      </c>
      <c r="C303" s="60" t="s">
        <v>231</v>
      </c>
      <c r="D303" s="73">
        <v>488.7</v>
      </c>
      <c r="E303" s="73">
        <v>0</v>
      </c>
      <c r="F303" s="73">
        <v>0</v>
      </c>
      <c r="G303" s="22">
        <f t="shared" si="45"/>
        <v>0</v>
      </c>
      <c r="H303" s="22">
        <f t="shared" si="46"/>
        <v>488.7</v>
      </c>
      <c r="I303" s="22">
        <f t="shared" si="47"/>
        <v>0</v>
      </c>
    </row>
    <row r="304" spans="1:11" ht="32.25" customHeight="1">
      <c r="A304" s="68" t="s">
        <v>804</v>
      </c>
      <c r="B304" s="26" t="s">
        <v>28</v>
      </c>
      <c r="C304" s="60" t="s">
        <v>1019</v>
      </c>
      <c r="D304" s="73">
        <v>38.700000000000003</v>
      </c>
      <c r="E304" s="73">
        <v>38.700000000000003</v>
      </c>
      <c r="F304" s="73">
        <v>38.700000000000003</v>
      </c>
      <c r="G304" s="22">
        <f t="shared" si="45"/>
        <v>0</v>
      </c>
      <c r="H304" s="22">
        <f t="shared" si="46"/>
        <v>0</v>
      </c>
      <c r="I304" s="22">
        <f t="shared" si="47"/>
        <v>100</v>
      </c>
    </row>
    <row r="305" spans="1:9" ht="46.5" customHeight="1">
      <c r="A305" s="68" t="s">
        <v>412</v>
      </c>
      <c r="B305" s="26" t="s">
        <v>28</v>
      </c>
      <c r="C305" s="60" t="s">
        <v>232</v>
      </c>
      <c r="D305" s="73">
        <v>772.8</v>
      </c>
      <c r="E305" s="73">
        <v>0</v>
      </c>
      <c r="F305" s="73">
        <v>0</v>
      </c>
      <c r="G305" s="22">
        <f t="shared" si="45"/>
        <v>0</v>
      </c>
      <c r="H305" s="22">
        <f t="shared" si="46"/>
        <v>772.8</v>
      </c>
      <c r="I305" s="22">
        <f t="shared" si="47"/>
        <v>0</v>
      </c>
    </row>
    <row r="306" spans="1:9" ht="56.25" customHeight="1">
      <c r="A306" s="68" t="s">
        <v>595</v>
      </c>
      <c r="B306" s="26" t="s">
        <v>28</v>
      </c>
      <c r="C306" s="60" t="s">
        <v>233</v>
      </c>
      <c r="D306" s="73">
        <v>35.844999999999999</v>
      </c>
      <c r="E306" s="73">
        <v>35.844999999999999</v>
      </c>
      <c r="F306" s="73">
        <v>35.844999999999999</v>
      </c>
      <c r="G306" s="22">
        <f t="shared" si="45"/>
        <v>0</v>
      </c>
      <c r="H306" s="22">
        <f t="shared" si="46"/>
        <v>0</v>
      </c>
      <c r="I306" s="22">
        <f t="shared" si="47"/>
        <v>100</v>
      </c>
    </row>
    <row r="307" spans="1:9" ht="45" customHeight="1">
      <c r="A307" s="68" t="s">
        <v>413</v>
      </c>
      <c r="B307" s="26" t="s">
        <v>28</v>
      </c>
      <c r="C307" s="60" t="s">
        <v>234</v>
      </c>
      <c r="D307" s="73">
        <v>773.11199999999997</v>
      </c>
      <c r="E307" s="73">
        <v>646.09690000000001</v>
      </c>
      <c r="F307" s="73">
        <v>646.09690000000001</v>
      </c>
      <c r="G307" s="22">
        <f t="shared" si="45"/>
        <v>0</v>
      </c>
      <c r="H307" s="22">
        <f t="shared" si="46"/>
        <v>127.01509999999996</v>
      </c>
      <c r="I307" s="22">
        <f t="shared" si="47"/>
        <v>83.570931507983332</v>
      </c>
    </row>
    <row r="308" spans="1:9" ht="48.75" customHeight="1">
      <c r="A308" s="68" t="s">
        <v>414</v>
      </c>
      <c r="B308" s="26" t="s">
        <v>28</v>
      </c>
      <c r="C308" s="60" t="s">
        <v>235</v>
      </c>
      <c r="D308" s="73">
        <v>17.7</v>
      </c>
      <c r="E308" s="73">
        <v>0</v>
      </c>
      <c r="F308" s="73">
        <v>0</v>
      </c>
      <c r="G308" s="22">
        <f t="shared" si="45"/>
        <v>0</v>
      </c>
      <c r="H308" s="22">
        <f t="shared" si="46"/>
        <v>17.7</v>
      </c>
      <c r="I308" s="22">
        <f t="shared" si="47"/>
        <v>0</v>
      </c>
    </row>
    <row r="309" spans="1:9" ht="46.5" customHeight="1">
      <c r="A309" s="68" t="s">
        <v>83</v>
      </c>
      <c r="B309" s="26" t="s">
        <v>28</v>
      </c>
      <c r="C309" s="60" t="s">
        <v>236</v>
      </c>
      <c r="D309" s="73">
        <v>39477.917999999998</v>
      </c>
      <c r="E309" s="73">
        <v>20125.333999999999</v>
      </c>
      <c r="F309" s="73">
        <v>20125.333999999999</v>
      </c>
      <c r="G309" s="22">
        <f t="shared" si="45"/>
        <v>0</v>
      </c>
      <c r="H309" s="22">
        <f t="shared" si="46"/>
        <v>19352.583999999999</v>
      </c>
      <c r="I309" s="22">
        <f t="shared" si="47"/>
        <v>50.978711693965217</v>
      </c>
    </row>
    <row r="310" spans="1:9" ht="46.5" customHeight="1">
      <c r="A310" s="68" t="s">
        <v>371</v>
      </c>
      <c r="B310" s="26" t="s">
        <v>28</v>
      </c>
      <c r="C310" s="60" t="s">
        <v>415</v>
      </c>
      <c r="D310" s="73">
        <v>4.5</v>
      </c>
      <c r="E310" s="73">
        <v>1.1875</v>
      </c>
      <c r="F310" s="73">
        <v>1.1875</v>
      </c>
      <c r="G310" s="22">
        <f t="shared" si="45"/>
        <v>0</v>
      </c>
      <c r="H310" s="22">
        <f t="shared" si="46"/>
        <v>3.3125</v>
      </c>
      <c r="I310" s="22">
        <f t="shared" si="47"/>
        <v>26.388888888888889</v>
      </c>
    </row>
    <row r="311" spans="1:9" ht="36.75" customHeight="1">
      <c r="A311" s="68" t="s">
        <v>85</v>
      </c>
      <c r="B311" s="26" t="s">
        <v>28</v>
      </c>
      <c r="C311" s="60" t="s">
        <v>237</v>
      </c>
      <c r="D311" s="73">
        <v>447</v>
      </c>
      <c r="E311" s="73">
        <v>34.073999999999998</v>
      </c>
      <c r="F311" s="73">
        <v>34.073999999999998</v>
      </c>
      <c r="G311" s="22">
        <f t="shared" si="45"/>
        <v>0</v>
      </c>
      <c r="H311" s="22">
        <f t="shared" si="46"/>
        <v>412.92599999999999</v>
      </c>
      <c r="I311" s="22">
        <f t="shared" si="47"/>
        <v>7.6228187919463082</v>
      </c>
    </row>
    <row r="312" spans="1:9" ht="35.25" customHeight="1">
      <c r="A312" s="68" t="s">
        <v>50</v>
      </c>
      <c r="B312" s="26" t="s">
        <v>28</v>
      </c>
      <c r="C312" s="60" t="s">
        <v>238</v>
      </c>
      <c r="D312" s="73">
        <v>134.69999999999999</v>
      </c>
      <c r="E312" s="73">
        <v>56.45</v>
      </c>
      <c r="F312" s="73">
        <v>56.45</v>
      </c>
      <c r="G312" s="22">
        <f t="shared" si="45"/>
        <v>0</v>
      </c>
      <c r="H312" s="22">
        <f t="shared" si="46"/>
        <v>78.249999999999986</v>
      </c>
      <c r="I312" s="22">
        <f t="shared" si="47"/>
        <v>41.907943578322204</v>
      </c>
    </row>
    <row r="313" spans="1:9" ht="50.25" customHeight="1">
      <c r="A313" s="68" t="s">
        <v>87</v>
      </c>
      <c r="B313" s="26" t="s">
        <v>28</v>
      </c>
      <c r="C313" s="60" t="s">
        <v>239</v>
      </c>
      <c r="D313" s="73">
        <v>430.2</v>
      </c>
      <c r="E313" s="73">
        <v>212.65799999999999</v>
      </c>
      <c r="F313" s="73">
        <v>212.65799999999999</v>
      </c>
      <c r="G313" s="22">
        <f t="shared" si="45"/>
        <v>0</v>
      </c>
      <c r="H313" s="22">
        <f t="shared" si="46"/>
        <v>217.542</v>
      </c>
      <c r="I313" s="22">
        <f t="shared" si="47"/>
        <v>49.432357043235704</v>
      </c>
    </row>
    <row r="314" spans="1:9" ht="47.25" customHeight="1">
      <c r="A314" s="68" t="s">
        <v>89</v>
      </c>
      <c r="B314" s="26" t="s">
        <v>1029</v>
      </c>
      <c r="C314" s="60" t="s">
        <v>240</v>
      </c>
      <c r="D314" s="73">
        <v>270</v>
      </c>
      <c r="E314" s="73">
        <v>47.884999999999998</v>
      </c>
      <c r="F314" s="73">
        <v>47.884999999999998</v>
      </c>
      <c r="G314" s="22">
        <f t="shared" si="45"/>
        <v>0</v>
      </c>
      <c r="H314" s="22">
        <f t="shared" si="46"/>
        <v>222.11500000000001</v>
      </c>
      <c r="I314" s="22">
        <f t="shared" si="47"/>
        <v>17.735185185185184</v>
      </c>
    </row>
    <row r="315" spans="1:9" ht="31.5" customHeight="1">
      <c r="A315" s="68" t="s">
        <v>91</v>
      </c>
      <c r="B315" s="26" t="s">
        <v>28</v>
      </c>
      <c r="C315" s="60" t="s">
        <v>241</v>
      </c>
      <c r="D315" s="73">
        <v>5169.5050000000001</v>
      </c>
      <c r="E315" s="73">
        <v>2658.0951500000001</v>
      </c>
      <c r="F315" s="73">
        <v>2658.0951500000001</v>
      </c>
      <c r="G315" s="22">
        <f t="shared" si="45"/>
        <v>0</v>
      </c>
      <c r="H315" s="22">
        <f t="shared" si="46"/>
        <v>2511.40985</v>
      </c>
      <c r="I315" s="22">
        <f t="shared" si="47"/>
        <v>51.418755760948102</v>
      </c>
    </row>
    <row r="316" spans="1:9" ht="50.25" customHeight="1">
      <c r="A316" s="68" t="s">
        <v>541</v>
      </c>
      <c r="B316" s="26" t="s">
        <v>28</v>
      </c>
      <c r="C316" s="60" t="s">
        <v>597</v>
      </c>
      <c r="D316" s="73">
        <v>1064.386</v>
      </c>
      <c r="E316" s="73">
        <v>645.42687999999998</v>
      </c>
      <c r="F316" s="73">
        <v>645.42687999999998</v>
      </c>
      <c r="G316" s="22">
        <f t="shared" si="45"/>
        <v>0</v>
      </c>
      <c r="H316" s="22">
        <f t="shared" si="46"/>
        <v>418.95911999999998</v>
      </c>
      <c r="I316" s="22">
        <f t="shared" si="47"/>
        <v>60.638422527165893</v>
      </c>
    </row>
    <row r="317" spans="1:9" ht="34.5" customHeight="1">
      <c r="A317" s="68" t="s">
        <v>93</v>
      </c>
      <c r="B317" s="26" t="s">
        <v>28</v>
      </c>
      <c r="C317" s="60" t="s">
        <v>242</v>
      </c>
      <c r="D317" s="73">
        <v>746.60230000000001</v>
      </c>
      <c r="E317" s="73">
        <v>505.9042</v>
      </c>
      <c r="F317" s="73">
        <v>505.9042</v>
      </c>
      <c r="G317" s="22">
        <f t="shared" si="45"/>
        <v>0</v>
      </c>
      <c r="H317" s="22">
        <f t="shared" si="46"/>
        <v>240.69810000000001</v>
      </c>
      <c r="I317" s="22">
        <f t="shared" si="47"/>
        <v>67.760868135552215</v>
      </c>
    </row>
    <row r="318" spans="1:9" ht="34.5" customHeight="1">
      <c r="A318" s="68" t="s">
        <v>95</v>
      </c>
      <c r="B318" s="26" t="s">
        <v>28</v>
      </c>
      <c r="C318" s="60" t="s">
        <v>243</v>
      </c>
      <c r="D318" s="73">
        <v>506.81799999999998</v>
      </c>
      <c r="E318" s="73">
        <v>414.6891</v>
      </c>
      <c r="F318" s="73">
        <v>414.6891</v>
      </c>
      <c r="G318" s="22">
        <f t="shared" si="45"/>
        <v>0</v>
      </c>
      <c r="H318" s="22">
        <f t="shared" si="46"/>
        <v>92.128899999999987</v>
      </c>
      <c r="I318" s="22">
        <f t="shared" si="47"/>
        <v>81.822093927208584</v>
      </c>
    </row>
    <row r="319" spans="1:9" ht="34.5" customHeight="1">
      <c r="A319" s="68" t="s">
        <v>97</v>
      </c>
      <c r="B319" s="26" t="s">
        <v>28</v>
      </c>
      <c r="C319" s="60" t="s">
        <v>244</v>
      </c>
      <c r="D319" s="73">
        <v>435.28</v>
      </c>
      <c r="E319" s="73">
        <v>285.27999999999997</v>
      </c>
      <c r="F319" s="73">
        <v>285.27999999999997</v>
      </c>
      <c r="G319" s="22">
        <f t="shared" si="45"/>
        <v>0</v>
      </c>
      <c r="H319" s="22">
        <f t="shared" si="46"/>
        <v>150</v>
      </c>
      <c r="I319" s="22">
        <f t="shared" si="47"/>
        <v>65.539422900202169</v>
      </c>
    </row>
    <row r="320" spans="1:9" ht="34.5" customHeight="1">
      <c r="A320" s="68" t="s">
        <v>83</v>
      </c>
      <c r="B320" s="26" t="s">
        <v>28</v>
      </c>
      <c r="C320" s="60" t="s">
        <v>245</v>
      </c>
      <c r="D320" s="73">
        <v>9158.99035</v>
      </c>
      <c r="E320" s="73">
        <v>5632.2243500000004</v>
      </c>
      <c r="F320" s="73">
        <v>5632.2243500000004</v>
      </c>
      <c r="G320" s="22">
        <f t="shared" si="45"/>
        <v>0</v>
      </c>
      <c r="H320" s="22">
        <f t="shared" si="46"/>
        <v>3526.7659999999996</v>
      </c>
      <c r="I320" s="22">
        <f t="shared" si="47"/>
        <v>61.493943489087755</v>
      </c>
    </row>
    <row r="321" spans="1:9" ht="34.5" customHeight="1">
      <c r="A321" s="68" t="s">
        <v>85</v>
      </c>
      <c r="B321" s="26" t="s">
        <v>28</v>
      </c>
      <c r="C321" s="60" t="s">
        <v>246</v>
      </c>
      <c r="D321" s="73">
        <v>200</v>
      </c>
      <c r="E321" s="73">
        <v>11.404999999999999</v>
      </c>
      <c r="F321" s="73">
        <v>11.404999999999999</v>
      </c>
      <c r="G321" s="22">
        <f t="shared" si="45"/>
        <v>0</v>
      </c>
      <c r="H321" s="22">
        <f t="shared" si="46"/>
        <v>188.595</v>
      </c>
      <c r="I321" s="22">
        <f t="shared" si="47"/>
        <v>5.7024999999999997</v>
      </c>
    </row>
    <row r="322" spans="1:9" ht="34.5" customHeight="1">
      <c r="A322" s="68" t="s">
        <v>50</v>
      </c>
      <c r="B322" s="26" t="s">
        <v>28</v>
      </c>
      <c r="C322" s="60" t="s">
        <v>1020</v>
      </c>
      <c r="D322" s="73">
        <v>85.55</v>
      </c>
      <c r="E322" s="73">
        <v>33.950000000000003</v>
      </c>
      <c r="F322" s="73">
        <v>33.950000000000003</v>
      </c>
      <c r="G322" s="22">
        <f t="shared" si="45"/>
        <v>0</v>
      </c>
      <c r="H322" s="22">
        <f t="shared" si="46"/>
        <v>51.599999999999994</v>
      </c>
      <c r="I322" s="22">
        <f t="shared" si="47"/>
        <v>39.6843950905903</v>
      </c>
    </row>
    <row r="323" spans="1:9" ht="34.5" customHeight="1">
      <c r="A323" s="68" t="s">
        <v>87</v>
      </c>
      <c r="B323" s="26" t="s">
        <v>28</v>
      </c>
      <c r="C323" s="60" t="s">
        <v>1021</v>
      </c>
      <c r="D323" s="73">
        <v>109.4</v>
      </c>
      <c r="E323" s="73">
        <v>50.903469999999999</v>
      </c>
      <c r="F323" s="73">
        <v>50.903469999999999</v>
      </c>
      <c r="G323" s="22">
        <f t="shared" si="45"/>
        <v>0</v>
      </c>
      <c r="H323" s="22">
        <f t="shared" si="46"/>
        <v>58.496530000000007</v>
      </c>
      <c r="I323" s="22">
        <f t="shared" si="47"/>
        <v>46.529680073126137</v>
      </c>
    </row>
    <row r="324" spans="1:9" ht="34.5" customHeight="1">
      <c r="A324" s="68" t="s">
        <v>89</v>
      </c>
      <c r="B324" s="26" t="s">
        <v>28</v>
      </c>
      <c r="C324" s="60" t="s">
        <v>1022</v>
      </c>
      <c r="D324" s="73">
        <v>87.34</v>
      </c>
      <c r="E324" s="73">
        <v>87.34</v>
      </c>
      <c r="F324" s="73">
        <v>87.34</v>
      </c>
      <c r="G324" s="22">
        <f t="shared" si="45"/>
        <v>0</v>
      </c>
      <c r="H324" s="22">
        <f t="shared" si="46"/>
        <v>0</v>
      </c>
      <c r="I324" s="22">
        <f t="shared" si="47"/>
        <v>100</v>
      </c>
    </row>
    <row r="325" spans="1:9" ht="34.5" customHeight="1">
      <c r="A325" s="68" t="s">
        <v>91</v>
      </c>
      <c r="B325" s="26" t="s">
        <v>28</v>
      </c>
      <c r="C325" s="60" t="s">
        <v>1023</v>
      </c>
      <c r="D325" s="73">
        <v>686.64200000000005</v>
      </c>
      <c r="E325" s="73">
        <v>320.12437999999997</v>
      </c>
      <c r="F325" s="73">
        <v>320.12437999999997</v>
      </c>
      <c r="G325" s="22">
        <f t="shared" si="45"/>
        <v>0</v>
      </c>
      <c r="H325" s="22">
        <f t="shared" si="46"/>
        <v>366.51762000000008</v>
      </c>
      <c r="I325" s="22">
        <f t="shared" si="47"/>
        <v>46.621730100984202</v>
      </c>
    </row>
    <row r="326" spans="1:9" ht="34.5" customHeight="1">
      <c r="A326" s="68" t="s">
        <v>56</v>
      </c>
      <c r="B326" s="26" t="s">
        <v>28</v>
      </c>
      <c r="C326" s="60" t="s">
        <v>1024</v>
      </c>
      <c r="D326" s="73">
        <v>9</v>
      </c>
      <c r="E326" s="73">
        <v>0</v>
      </c>
      <c r="F326" s="73">
        <v>0</v>
      </c>
      <c r="G326" s="22">
        <f t="shared" si="45"/>
        <v>0</v>
      </c>
      <c r="H326" s="22">
        <f t="shared" si="46"/>
        <v>9</v>
      </c>
      <c r="I326" s="22">
        <f t="shared" si="47"/>
        <v>0</v>
      </c>
    </row>
    <row r="327" spans="1:9" ht="27" customHeight="1">
      <c r="A327" s="68" t="s">
        <v>541</v>
      </c>
      <c r="B327" s="26" t="s">
        <v>28</v>
      </c>
      <c r="C327" s="60" t="s">
        <v>1025</v>
      </c>
      <c r="D327" s="73">
        <v>161</v>
      </c>
      <c r="E327" s="73">
        <v>2.1280000000000001</v>
      </c>
      <c r="F327" s="73">
        <v>2.1280000000000001</v>
      </c>
      <c r="G327" s="22">
        <f t="shared" si="45"/>
        <v>0</v>
      </c>
      <c r="H327" s="22">
        <f t="shared" si="46"/>
        <v>158.87200000000001</v>
      </c>
      <c r="I327" s="22">
        <f t="shared" si="47"/>
        <v>1.3217391304347827</v>
      </c>
    </row>
    <row r="328" spans="1:9" ht="27" customHeight="1">
      <c r="A328" s="68" t="s">
        <v>93</v>
      </c>
      <c r="B328" s="26" t="s">
        <v>28</v>
      </c>
      <c r="C328" s="60" t="s">
        <v>1026</v>
      </c>
      <c r="D328" s="73">
        <v>183</v>
      </c>
      <c r="E328" s="73">
        <v>62.45</v>
      </c>
      <c r="F328" s="73">
        <v>62.45</v>
      </c>
      <c r="G328" s="22">
        <f t="shared" si="45"/>
        <v>0</v>
      </c>
      <c r="H328" s="22">
        <f t="shared" si="46"/>
        <v>120.55</v>
      </c>
      <c r="I328" s="22">
        <f t="shared" si="47"/>
        <v>34.125683060109289</v>
      </c>
    </row>
    <row r="329" spans="1:9" ht="27" customHeight="1">
      <c r="A329" s="68" t="s">
        <v>95</v>
      </c>
      <c r="B329" s="26" t="s">
        <v>28</v>
      </c>
      <c r="C329" s="60" t="s">
        <v>1027</v>
      </c>
      <c r="D329" s="73">
        <v>45</v>
      </c>
      <c r="E329" s="73">
        <v>0</v>
      </c>
      <c r="F329" s="73">
        <v>0</v>
      </c>
      <c r="G329" s="22">
        <f t="shared" si="45"/>
        <v>0</v>
      </c>
      <c r="H329" s="22">
        <f t="shared" si="46"/>
        <v>45</v>
      </c>
      <c r="I329" s="22">
        <f t="shared" si="47"/>
        <v>0</v>
      </c>
    </row>
    <row r="330" spans="1:9" ht="40.5" customHeight="1">
      <c r="A330" s="68" t="s">
        <v>97</v>
      </c>
      <c r="B330" s="26" t="s">
        <v>28</v>
      </c>
      <c r="C330" s="60" t="s">
        <v>1028</v>
      </c>
      <c r="D330" s="73">
        <v>153.28299999999999</v>
      </c>
      <c r="E330" s="73">
        <v>27.276019999999999</v>
      </c>
      <c r="F330" s="73">
        <v>27.276019999999999</v>
      </c>
      <c r="G330" s="22">
        <f t="shared" si="45"/>
        <v>0</v>
      </c>
      <c r="H330" s="22">
        <f t="shared" si="46"/>
        <v>126.00697999999998</v>
      </c>
      <c r="I330" s="22">
        <f t="shared" si="47"/>
        <v>17.794549950092314</v>
      </c>
    </row>
    <row r="331" spans="1:9" s="89" customFormat="1" ht="71.25" customHeight="1">
      <c r="A331" s="142" t="s">
        <v>418</v>
      </c>
      <c r="B331" s="40"/>
      <c r="C331" s="75" t="s">
        <v>419</v>
      </c>
      <c r="D331" s="18">
        <f>SUM(D332:D342)</f>
        <v>31207.295999999995</v>
      </c>
      <c r="E331" s="18">
        <f>SUM(E332:E342)</f>
        <v>13006.289589999998</v>
      </c>
      <c r="F331" s="18">
        <f>SUM(F332:F342)</f>
        <v>13006.289589999998</v>
      </c>
      <c r="G331" s="18">
        <f t="shared" si="41"/>
        <v>0</v>
      </c>
      <c r="H331" s="18">
        <f t="shared" si="42"/>
        <v>18201.006409999995</v>
      </c>
      <c r="I331" s="18">
        <f t="shared" si="43"/>
        <v>41.677079584210055</v>
      </c>
    </row>
    <row r="332" spans="1:9" ht="144.75" customHeight="1">
      <c r="A332" s="71" t="s">
        <v>729</v>
      </c>
      <c r="B332" s="60" t="s">
        <v>28</v>
      </c>
      <c r="C332" s="60" t="s">
        <v>805</v>
      </c>
      <c r="D332" s="73">
        <v>1093.7</v>
      </c>
      <c r="E332" s="73">
        <v>607.61199999999997</v>
      </c>
      <c r="F332" s="73">
        <v>607.61199999999997</v>
      </c>
      <c r="G332" s="22">
        <v>0</v>
      </c>
      <c r="H332" s="22">
        <f t="shared" si="42"/>
        <v>486.08800000000008</v>
      </c>
      <c r="I332" s="22">
        <f t="shared" si="43"/>
        <v>55.555636829112188</v>
      </c>
    </row>
    <row r="333" spans="1:9" ht="54" customHeight="1">
      <c r="A333" s="68" t="s">
        <v>83</v>
      </c>
      <c r="B333" s="60" t="s">
        <v>28</v>
      </c>
      <c r="C333" s="60" t="s">
        <v>420</v>
      </c>
      <c r="D333" s="73">
        <v>27474.545999999998</v>
      </c>
      <c r="E333" s="73">
        <v>12167.70148</v>
      </c>
      <c r="F333" s="73">
        <v>12167.70148</v>
      </c>
      <c r="G333" s="22">
        <f t="shared" ref="G333:G343" si="48">E333-F333</f>
        <v>0</v>
      </c>
      <c r="H333" s="22">
        <f t="shared" ref="H333:H357" si="49">D333-F333</f>
        <v>15306.844519999999</v>
      </c>
      <c r="I333" s="22">
        <f t="shared" ref="I333:I357" si="50">F333/D333*100</f>
        <v>44.287179413264923</v>
      </c>
    </row>
    <row r="334" spans="1:9" ht="46.5" customHeight="1">
      <c r="A334" s="68" t="s">
        <v>371</v>
      </c>
      <c r="B334" s="60" t="s">
        <v>28</v>
      </c>
      <c r="C334" s="60" t="s">
        <v>600</v>
      </c>
      <c r="D334" s="73">
        <v>3.6</v>
      </c>
      <c r="E334" s="73">
        <v>0.75</v>
      </c>
      <c r="F334" s="73">
        <v>0.75</v>
      </c>
      <c r="G334" s="22">
        <f t="shared" si="48"/>
        <v>0</v>
      </c>
      <c r="H334" s="22">
        <f t="shared" si="49"/>
        <v>2.85</v>
      </c>
      <c r="I334" s="22">
        <f t="shared" si="50"/>
        <v>20.833333333333332</v>
      </c>
    </row>
    <row r="335" spans="1:9" ht="48" customHeight="1">
      <c r="A335" s="68" t="s">
        <v>85</v>
      </c>
      <c r="B335" s="60" t="s">
        <v>28</v>
      </c>
      <c r="C335" s="60" t="s">
        <v>469</v>
      </c>
      <c r="D335" s="73">
        <v>613</v>
      </c>
      <c r="E335" s="73">
        <v>0</v>
      </c>
      <c r="F335" s="73">
        <v>0</v>
      </c>
      <c r="G335" s="22">
        <f t="shared" si="48"/>
        <v>0</v>
      </c>
      <c r="H335" s="22">
        <f t="shared" si="49"/>
        <v>613</v>
      </c>
      <c r="I335" s="22">
        <f t="shared" si="50"/>
        <v>0</v>
      </c>
    </row>
    <row r="336" spans="1:9" ht="43.5" customHeight="1">
      <c r="A336" s="68" t="s">
        <v>50</v>
      </c>
      <c r="B336" s="60" t="s">
        <v>28</v>
      </c>
      <c r="C336" s="60" t="s">
        <v>421</v>
      </c>
      <c r="D336" s="73">
        <v>47.6</v>
      </c>
      <c r="E336" s="73">
        <v>9.35</v>
      </c>
      <c r="F336" s="73">
        <v>9.35</v>
      </c>
      <c r="G336" s="22">
        <f t="shared" si="48"/>
        <v>0</v>
      </c>
      <c r="H336" s="22">
        <f t="shared" si="49"/>
        <v>38.25</v>
      </c>
      <c r="I336" s="22">
        <f t="shared" si="50"/>
        <v>19.642857142857142</v>
      </c>
    </row>
    <row r="337" spans="1:9" ht="30" customHeight="1">
      <c r="A337" s="68" t="s">
        <v>87</v>
      </c>
      <c r="B337" s="60" t="s">
        <v>28</v>
      </c>
      <c r="C337" s="60" t="s">
        <v>470</v>
      </c>
      <c r="D337" s="73">
        <v>114.1</v>
      </c>
      <c r="E337" s="73">
        <v>40.345999999999997</v>
      </c>
      <c r="F337" s="73">
        <v>40.345999999999997</v>
      </c>
      <c r="G337" s="22">
        <f t="shared" si="48"/>
        <v>0</v>
      </c>
      <c r="H337" s="22">
        <f t="shared" si="49"/>
        <v>73.753999999999991</v>
      </c>
      <c r="I337" s="22">
        <f t="shared" si="50"/>
        <v>35.360210341805434</v>
      </c>
    </row>
    <row r="338" spans="1:9" ht="30" customHeight="1">
      <c r="A338" s="68" t="s">
        <v>89</v>
      </c>
      <c r="B338" s="60" t="s">
        <v>28</v>
      </c>
      <c r="C338" s="60" t="s">
        <v>471</v>
      </c>
      <c r="D338" s="73">
        <v>8</v>
      </c>
      <c r="E338" s="73">
        <v>0</v>
      </c>
      <c r="F338" s="73">
        <v>0</v>
      </c>
      <c r="G338" s="22">
        <f t="shared" si="48"/>
        <v>0</v>
      </c>
      <c r="H338" s="22">
        <f t="shared" si="49"/>
        <v>8</v>
      </c>
      <c r="I338" s="22">
        <f t="shared" si="50"/>
        <v>0</v>
      </c>
    </row>
    <row r="339" spans="1:9" ht="30" customHeight="1">
      <c r="A339" s="68" t="s">
        <v>541</v>
      </c>
      <c r="B339" s="60" t="s">
        <v>28</v>
      </c>
      <c r="C339" s="60" t="s">
        <v>601</v>
      </c>
      <c r="D339" s="73">
        <v>229.05199999999999</v>
      </c>
      <c r="E339" s="73">
        <v>2</v>
      </c>
      <c r="F339" s="73">
        <v>2</v>
      </c>
      <c r="G339" s="22">
        <f t="shared" si="48"/>
        <v>0</v>
      </c>
      <c r="H339" s="22">
        <f t="shared" si="49"/>
        <v>227.05199999999999</v>
      </c>
      <c r="I339" s="22">
        <f t="shared" si="50"/>
        <v>0.87316417232768095</v>
      </c>
    </row>
    <row r="340" spans="1:9" ht="30" customHeight="1">
      <c r="A340" s="68" t="s">
        <v>93</v>
      </c>
      <c r="B340" s="60" t="s">
        <v>28</v>
      </c>
      <c r="C340" s="60" t="s">
        <v>422</v>
      </c>
      <c r="D340" s="73">
        <v>728.12599999999998</v>
      </c>
      <c r="E340" s="73">
        <v>105.93698000000001</v>
      </c>
      <c r="F340" s="73">
        <v>105.93698000000001</v>
      </c>
      <c r="G340" s="22">
        <f t="shared" si="48"/>
        <v>0</v>
      </c>
      <c r="H340" s="22">
        <f t="shared" si="49"/>
        <v>622.18902000000003</v>
      </c>
      <c r="I340" s="22">
        <f t="shared" si="50"/>
        <v>14.549264825044016</v>
      </c>
    </row>
    <row r="341" spans="1:9" ht="30" customHeight="1">
      <c r="A341" s="68" t="s">
        <v>95</v>
      </c>
      <c r="B341" s="60" t="s">
        <v>28</v>
      </c>
      <c r="C341" s="60" t="s">
        <v>423</v>
      </c>
      <c r="D341" s="73">
        <v>180</v>
      </c>
      <c r="E341" s="73">
        <v>0</v>
      </c>
      <c r="F341" s="73">
        <v>0</v>
      </c>
      <c r="G341" s="22">
        <f t="shared" si="48"/>
        <v>0</v>
      </c>
      <c r="H341" s="22">
        <f t="shared" si="49"/>
        <v>180</v>
      </c>
      <c r="I341" s="22">
        <f t="shared" si="50"/>
        <v>0</v>
      </c>
    </row>
    <row r="342" spans="1:9" ht="30" customHeight="1">
      <c r="A342" s="68" t="s">
        <v>97</v>
      </c>
      <c r="B342" s="60" t="s">
        <v>28</v>
      </c>
      <c r="C342" s="60" t="s">
        <v>424</v>
      </c>
      <c r="D342" s="73">
        <v>715.572</v>
      </c>
      <c r="E342" s="73">
        <v>72.593130000000002</v>
      </c>
      <c r="F342" s="73">
        <v>72.593130000000002</v>
      </c>
      <c r="G342" s="22">
        <f t="shared" si="48"/>
        <v>0</v>
      </c>
      <c r="H342" s="22">
        <f t="shared" si="49"/>
        <v>642.97887000000003</v>
      </c>
      <c r="I342" s="22">
        <f t="shared" si="50"/>
        <v>10.144769499086047</v>
      </c>
    </row>
    <row r="343" spans="1:9" s="89" customFormat="1" ht="54" customHeight="1">
      <c r="A343" s="142" t="s">
        <v>806</v>
      </c>
      <c r="B343" s="72"/>
      <c r="C343" s="75" t="s">
        <v>807</v>
      </c>
      <c r="D343" s="17">
        <f>SUM(D344:D357)</f>
        <v>19861.124999999996</v>
      </c>
      <c r="E343" s="17">
        <f>SUM(E344:E357)</f>
        <v>8229.2454400000006</v>
      </c>
      <c r="F343" s="17">
        <f>SUM(F344:F357)</f>
        <v>8229.2454400000006</v>
      </c>
      <c r="G343" s="17">
        <f t="shared" si="48"/>
        <v>0</v>
      </c>
      <c r="H343" s="75">
        <f t="shared" si="49"/>
        <v>11631.879559999996</v>
      </c>
      <c r="I343" s="18">
        <f t="shared" si="50"/>
        <v>41.433934079766388</v>
      </c>
    </row>
    <row r="344" spans="1:9" s="90" customFormat="1" ht="89.25" customHeight="1">
      <c r="A344" s="68" t="s">
        <v>808</v>
      </c>
      <c r="B344" s="60" t="s">
        <v>18</v>
      </c>
      <c r="C344" s="60" t="s">
        <v>810</v>
      </c>
      <c r="D344" s="73">
        <v>153.1788</v>
      </c>
      <c r="E344" s="73">
        <v>0</v>
      </c>
      <c r="F344" s="73">
        <v>0</v>
      </c>
      <c r="G344" s="111">
        <f t="shared" ref="G344:G357" si="51">E344-F344</f>
        <v>0</v>
      </c>
      <c r="H344" s="111">
        <f t="shared" si="49"/>
        <v>153.1788</v>
      </c>
      <c r="I344" s="23">
        <f t="shared" si="50"/>
        <v>0</v>
      </c>
    </row>
    <row r="345" spans="1:9" s="90" customFormat="1" ht="68.25" customHeight="1">
      <c r="A345" s="68" t="s">
        <v>809</v>
      </c>
      <c r="B345" s="60" t="s">
        <v>18</v>
      </c>
      <c r="C345" s="60" t="s">
        <v>811</v>
      </c>
      <c r="D345" s="73">
        <v>97.219200000000001</v>
      </c>
      <c r="E345" s="73">
        <v>0</v>
      </c>
      <c r="F345" s="73">
        <v>0</v>
      </c>
      <c r="G345" s="111">
        <f t="shared" si="51"/>
        <v>0</v>
      </c>
      <c r="H345" s="111">
        <f t="shared" si="49"/>
        <v>97.219200000000001</v>
      </c>
      <c r="I345" s="23">
        <f t="shared" si="50"/>
        <v>0</v>
      </c>
    </row>
    <row r="346" spans="1:9" s="90" customFormat="1" ht="53.25" customHeight="1">
      <c r="A346" s="68" t="s">
        <v>83</v>
      </c>
      <c r="B346" s="60" t="s">
        <v>28</v>
      </c>
      <c r="C346" s="60" t="s">
        <v>247</v>
      </c>
      <c r="D346" s="73">
        <v>14063.63</v>
      </c>
      <c r="E346" s="73">
        <v>6742.6709199999996</v>
      </c>
      <c r="F346" s="73">
        <v>6742.6709199999996</v>
      </c>
      <c r="G346" s="111">
        <f t="shared" si="51"/>
        <v>0</v>
      </c>
      <c r="H346" s="111">
        <f t="shared" si="49"/>
        <v>7320.9590799999996</v>
      </c>
      <c r="I346" s="23">
        <f t="shared" si="50"/>
        <v>47.94402952864943</v>
      </c>
    </row>
    <row r="347" spans="1:9" s="90" customFormat="1" ht="52.5" customHeight="1">
      <c r="A347" s="68" t="s">
        <v>371</v>
      </c>
      <c r="B347" s="60" t="s">
        <v>28</v>
      </c>
      <c r="C347" s="60" t="s">
        <v>416</v>
      </c>
      <c r="D347" s="73">
        <v>0.9</v>
      </c>
      <c r="E347" s="73">
        <v>0.3</v>
      </c>
      <c r="F347" s="73">
        <v>0.3</v>
      </c>
      <c r="G347" s="111">
        <f t="shared" si="51"/>
        <v>0</v>
      </c>
      <c r="H347" s="111">
        <f t="shared" si="49"/>
        <v>0.60000000000000009</v>
      </c>
      <c r="I347" s="23">
        <f t="shared" si="50"/>
        <v>33.333333333333329</v>
      </c>
    </row>
    <row r="348" spans="1:9" s="90" customFormat="1" ht="44.25" customHeight="1">
      <c r="A348" s="68" t="s">
        <v>85</v>
      </c>
      <c r="B348" s="60" t="s">
        <v>28</v>
      </c>
      <c r="C348" s="60" t="s">
        <v>248</v>
      </c>
      <c r="D348" s="73">
        <v>440</v>
      </c>
      <c r="E348" s="73">
        <v>62.401400000000002</v>
      </c>
      <c r="F348" s="73">
        <v>62.401400000000002</v>
      </c>
      <c r="G348" s="111">
        <f t="shared" si="51"/>
        <v>0</v>
      </c>
      <c r="H348" s="111">
        <f t="shared" si="49"/>
        <v>377.59859999999998</v>
      </c>
      <c r="I348" s="23">
        <f t="shared" si="50"/>
        <v>14.182136363636364</v>
      </c>
    </row>
    <row r="349" spans="1:9" s="90" customFormat="1" ht="30.75" customHeight="1">
      <c r="A349" s="68" t="s">
        <v>50</v>
      </c>
      <c r="B349" s="60" t="s">
        <v>28</v>
      </c>
      <c r="C349" s="60" t="s">
        <v>249</v>
      </c>
      <c r="D349" s="73">
        <v>76.625</v>
      </c>
      <c r="E349" s="73">
        <v>15.625</v>
      </c>
      <c r="F349" s="73">
        <v>15.625</v>
      </c>
      <c r="G349" s="111">
        <f t="shared" si="51"/>
        <v>0</v>
      </c>
      <c r="H349" s="111">
        <f t="shared" si="49"/>
        <v>61</v>
      </c>
      <c r="I349" s="23">
        <f t="shared" si="50"/>
        <v>20.391517128874391</v>
      </c>
    </row>
    <row r="350" spans="1:9" s="90" customFormat="1" ht="30.75" customHeight="1">
      <c r="A350" s="68" t="s">
        <v>87</v>
      </c>
      <c r="B350" s="60" t="s">
        <v>28</v>
      </c>
      <c r="C350" s="60" t="s">
        <v>250</v>
      </c>
      <c r="D350" s="73">
        <v>390</v>
      </c>
      <c r="E350" s="73">
        <v>122.54306</v>
      </c>
      <c r="F350" s="73">
        <v>122.54306</v>
      </c>
      <c r="G350" s="111">
        <f t="shared" si="51"/>
        <v>0</v>
      </c>
      <c r="H350" s="111">
        <f t="shared" si="49"/>
        <v>267.45694000000003</v>
      </c>
      <c r="I350" s="23">
        <f t="shared" si="50"/>
        <v>31.421297435897433</v>
      </c>
    </row>
    <row r="351" spans="1:9" s="90" customFormat="1" ht="30.75" customHeight="1">
      <c r="A351" s="68" t="s">
        <v>89</v>
      </c>
      <c r="B351" s="60" t="s">
        <v>28</v>
      </c>
      <c r="C351" s="60" t="s">
        <v>417</v>
      </c>
      <c r="D351" s="73">
        <v>190</v>
      </c>
      <c r="E351" s="73">
        <v>0</v>
      </c>
      <c r="F351" s="73">
        <v>0</v>
      </c>
      <c r="G351" s="111">
        <f t="shared" si="51"/>
        <v>0</v>
      </c>
      <c r="H351" s="111">
        <f t="shared" si="49"/>
        <v>190</v>
      </c>
      <c r="I351" s="23">
        <f t="shared" si="50"/>
        <v>0</v>
      </c>
    </row>
    <row r="352" spans="1:9" s="90" customFormat="1" ht="30.75" customHeight="1">
      <c r="A352" s="68" t="s">
        <v>91</v>
      </c>
      <c r="B352" s="60" t="s">
        <v>28</v>
      </c>
      <c r="C352" s="60" t="s">
        <v>251</v>
      </c>
      <c r="D352" s="73">
        <v>1998.607</v>
      </c>
      <c r="E352" s="73">
        <v>772.48433</v>
      </c>
      <c r="F352" s="73">
        <v>772.48433</v>
      </c>
      <c r="G352" s="111">
        <f t="shared" si="51"/>
        <v>0</v>
      </c>
      <c r="H352" s="111">
        <f t="shared" si="49"/>
        <v>1226.12267</v>
      </c>
      <c r="I352" s="23">
        <f t="shared" si="50"/>
        <v>38.651137016932296</v>
      </c>
    </row>
    <row r="353" spans="1:9" s="90" customFormat="1" ht="30.75" customHeight="1">
      <c r="A353" s="68" t="s">
        <v>541</v>
      </c>
      <c r="B353" s="60" t="s">
        <v>28</v>
      </c>
      <c r="C353" s="60" t="s">
        <v>598</v>
      </c>
      <c r="D353" s="73">
        <v>905.04</v>
      </c>
      <c r="E353" s="73">
        <v>90.188280000000006</v>
      </c>
      <c r="F353" s="73">
        <v>90.188280000000006</v>
      </c>
      <c r="G353" s="111">
        <f t="shared" si="51"/>
        <v>0</v>
      </c>
      <c r="H353" s="111">
        <f t="shared" si="49"/>
        <v>814.85172</v>
      </c>
      <c r="I353" s="23">
        <f t="shared" si="50"/>
        <v>9.9651153540175041</v>
      </c>
    </row>
    <row r="354" spans="1:9" s="90" customFormat="1" ht="30.75" customHeight="1">
      <c r="A354" s="68" t="s">
        <v>93</v>
      </c>
      <c r="B354" s="60" t="s">
        <v>28</v>
      </c>
      <c r="C354" s="60" t="s">
        <v>252</v>
      </c>
      <c r="D354" s="73">
        <v>961.8</v>
      </c>
      <c r="E354" s="73">
        <v>274.44301000000002</v>
      </c>
      <c r="F354" s="73">
        <v>274.44301000000002</v>
      </c>
      <c r="G354" s="111">
        <f t="shared" si="51"/>
        <v>0</v>
      </c>
      <c r="H354" s="111">
        <f t="shared" si="49"/>
        <v>687.35699</v>
      </c>
      <c r="I354" s="23">
        <f t="shared" si="50"/>
        <v>28.534311707215643</v>
      </c>
    </row>
    <row r="355" spans="1:9" s="90" customFormat="1" ht="30.75" customHeight="1">
      <c r="A355" s="68" t="s">
        <v>95</v>
      </c>
      <c r="B355" s="60" t="s">
        <v>28</v>
      </c>
      <c r="C355" s="60" t="s">
        <v>812</v>
      </c>
      <c r="D355" s="73">
        <v>165.5</v>
      </c>
      <c r="E355" s="73">
        <v>20.39</v>
      </c>
      <c r="F355" s="73">
        <v>20.39</v>
      </c>
      <c r="G355" s="111">
        <f t="shared" si="51"/>
        <v>0</v>
      </c>
      <c r="H355" s="111">
        <f t="shared" si="49"/>
        <v>145.11000000000001</v>
      </c>
      <c r="I355" s="23">
        <f t="shared" si="50"/>
        <v>12.320241691842901</v>
      </c>
    </row>
    <row r="356" spans="1:9" s="90" customFormat="1" ht="42.75" customHeight="1">
      <c r="A356" s="68" t="s">
        <v>97</v>
      </c>
      <c r="B356" s="60" t="s">
        <v>28</v>
      </c>
      <c r="C356" s="60" t="s">
        <v>253</v>
      </c>
      <c r="D356" s="73">
        <v>408.625</v>
      </c>
      <c r="E356" s="73">
        <v>128.19944000000001</v>
      </c>
      <c r="F356" s="73">
        <v>128.19944000000001</v>
      </c>
      <c r="G356" s="111">
        <f t="shared" si="51"/>
        <v>0</v>
      </c>
      <c r="H356" s="111">
        <f t="shared" si="49"/>
        <v>280.42556000000002</v>
      </c>
      <c r="I356" s="23">
        <f t="shared" si="50"/>
        <v>31.373371673294585</v>
      </c>
    </row>
    <row r="357" spans="1:9" s="90" customFormat="1" ht="82.5" customHeight="1">
      <c r="A357" s="68" t="s">
        <v>51</v>
      </c>
      <c r="B357" s="60" t="s">
        <v>28</v>
      </c>
      <c r="C357" s="60" t="s">
        <v>599</v>
      </c>
      <c r="D357" s="73">
        <v>10</v>
      </c>
      <c r="E357" s="73">
        <v>0</v>
      </c>
      <c r="F357" s="73">
        <v>0</v>
      </c>
      <c r="G357" s="111">
        <f t="shared" si="51"/>
        <v>0</v>
      </c>
      <c r="H357" s="111">
        <f t="shared" si="49"/>
        <v>10</v>
      </c>
      <c r="I357" s="23">
        <f t="shared" si="50"/>
        <v>0</v>
      </c>
    </row>
    <row r="358" spans="1:9" s="88" customFormat="1" ht="0.75" customHeight="1">
      <c r="A358" s="203" t="s">
        <v>58</v>
      </c>
      <c r="B358" s="203"/>
      <c r="C358" s="203"/>
      <c r="D358" s="203"/>
      <c r="E358" s="203"/>
      <c r="F358" s="203"/>
      <c r="G358" s="203"/>
      <c r="H358" s="203"/>
      <c r="I358" s="203"/>
    </row>
    <row r="359" spans="1:9" s="88" customFormat="1" ht="48.75" customHeight="1">
      <c r="A359" s="203"/>
      <c r="B359" s="203"/>
      <c r="C359" s="203"/>
      <c r="D359" s="203"/>
      <c r="E359" s="203"/>
      <c r="F359" s="203"/>
      <c r="G359" s="203"/>
      <c r="H359" s="203"/>
      <c r="I359" s="203"/>
    </row>
    <row r="360" spans="1:9" s="87" customFormat="1" ht="30.75" customHeight="1">
      <c r="A360" s="8" t="s">
        <v>1</v>
      </c>
      <c r="B360" s="10"/>
      <c r="C360" s="10" t="s">
        <v>274</v>
      </c>
      <c r="D360" s="124">
        <f>D362+D397+D416</f>
        <v>83970.069660000008</v>
      </c>
      <c r="E360" s="124">
        <f>E362+E397+E416</f>
        <v>36724.392079999998</v>
      </c>
      <c r="F360" s="124">
        <f>F362+F397+F416</f>
        <v>36724.392079999998</v>
      </c>
      <c r="G360" s="124">
        <f t="shared" ref="G360:G399" si="52">E360-F360</f>
        <v>0</v>
      </c>
      <c r="H360" s="124">
        <f t="shared" ref="H360:H399" si="53">D360-F360</f>
        <v>47245.67758000001</v>
      </c>
      <c r="I360" s="124">
        <f t="shared" ref="I360:I399" si="54">F360/D360*100</f>
        <v>43.735097789842655</v>
      </c>
    </row>
    <row r="361" spans="1:9" ht="40.5" customHeight="1">
      <c r="A361" s="11" t="s">
        <v>6</v>
      </c>
      <c r="B361" s="7"/>
      <c r="C361" s="7"/>
      <c r="D361" s="6"/>
      <c r="E361" s="6"/>
      <c r="F361" s="114"/>
      <c r="G361" s="6"/>
      <c r="H361" s="6"/>
      <c r="I361" s="6"/>
    </row>
    <row r="362" spans="1:9" s="89" customFormat="1" ht="61.5" customHeight="1">
      <c r="A362" s="33" t="s">
        <v>25</v>
      </c>
      <c r="B362" s="25"/>
      <c r="C362" s="16" t="s">
        <v>273</v>
      </c>
      <c r="D362" s="18">
        <f>SUM(D363:D396)</f>
        <v>57389.466840000008</v>
      </c>
      <c r="E362" s="18">
        <f>SUM(E363:E396)</f>
        <v>24767.3717</v>
      </c>
      <c r="F362" s="18">
        <f>SUM(F363:F396)</f>
        <v>24767.3717</v>
      </c>
      <c r="G362" s="18">
        <f t="shared" si="52"/>
        <v>0</v>
      </c>
      <c r="H362" s="18">
        <f t="shared" si="53"/>
        <v>32622.095140000009</v>
      </c>
      <c r="I362" s="18">
        <f t="shared" si="54"/>
        <v>43.15665062554185</v>
      </c>
    </row>
    <row r="363" spans="1:9" ht="133.5" customHeight="1">
      <c r="A363" s="71" t="s">
        <v>729</v>
      </c>
      <c r="B363" s="60" t="s">
        <v>446</v>
      </c>
      <c r="C363" s="60" t="s">
        <v>817</v>
      </c>
      <c r="D363" s="73">
        <v>564.20000000000005</v>
      </c>
      <c r="E363" s="73">
        <v>228.68096</v>
      </c>
      <c r="F363" s="73">
        <v>228.68096</v>
      </c>
      <c r="G363" s="23">
        <f t="shared" si="52"/>
        <v>0</v>
      </c>
      <c r="H363" s="22">
        <f t="shared" si="53"/>
        <v>335.51904000000002</v>
      </c>
      <c r="I363" s="22">
        <f t="shared" si="54"/>
        <v>40.531896490606165</v>
      </c>
    </row>
    <row r="364" spans="1:9" ht="60" customHeight="1">
      <c r="A364" s="68" t="s">
        <v>813</v>
      </c>
      <c r="B364" s="60" t="s">
        <v>18</v>
      </c>
      <c r="C364" s="60" t="s">
        <v>818</v>
      </c>
      <c r="D364" s="73">
        <v>1429.566</v>
      </c>
      <c r="E364" s="73">
        <v>0</v>
      </c>
      <c r="F364" s="73">
        <v>0</v>
      </c>
      <c r="G364" s="23">
        <f t="shared" si="52"/>
        <v>0</v>
      </c>
      <c r="H364" s="22">
        <f t="shared" si="53"/>
        <v>1429.566</v>
      </c>
      <c r="I364" s="22">
        <f t="shared" si="54"/>
        <v>0</v>
      </c>
    </row>
    <row r="365" spans="1:9" ht="50.25" customHeight="1">
      <c r="A365" s="68" t="s">
        <v>814</v>
      </c>
      <c r="B365" s="60" t="s">
        <v>18</v>
      </c>
      <c r="C365" s="60" t="s">
        <v>819</v>
      </c>
      <c r="D365" s="73">
        <v>182.64</v>
      </c>
      <c r="E365" s="73">
        <v>0</v>
      </c>
      <c r="F365" s="73">
        <v>0</v>
      </c>
      <c r="G365" s="23">
        <f t="shared" si="52"/>
        <v>0</v>
      </c>
      <c r="H365" s="22">
        <f t="shared" si="53"/>
        <v>182.64</v>
      </c>
      <c r="I365" s="22">
        <f t="shared" si="54"/>
        <v>0</v>
      </c>
    </row>
    <row r="366" spans="1:9" ht="75.75" customHeight="1">
      <c r="A366" s="68" t="s">
        <v>815</v>
      </c>
      <c r="B366" s="60" t="s">
        <v>18</v>
      </c>
      <c r="C366" s="60" t="s">
        <v>820</v>
      </c>
      <c r="D366" s="73">
        <v>697.63919999999996</v>
      </c>
      <c r="E366" s="73">
        <v>540.67020000000002</v>
      </c>
      <c r="F366" s="73">
        <v>540.67020000000002</v>
      </c>
      <c r="G366" s="23">
        <f t="shared" si="52"/>
        <v>0</v>
      </c>
      <c r="H366" s="22">
        <f t="shared" si="53"/>
        <v>156.96899999999994</v>
      </c>
      <c r="I366" s="22">
        <f t="shared" si="54"/>
        <v>77.499974198697558</v>
      </c>
    </row>
    <row r="367" spans="1:9" ht="103.5" customHeight="1">
      <c r="A367" s="68" t="s">
        <v>744</v>
      </c>
      <c r="B367" s="60" t="s">
        <v>446</v>
      </c>
      <c r="C367" s="60" t="s">
        <v>821</v>
      </c>
      <c r="D367" s="73">
        <v>80.72</v>
      </c>
      <c r="E367" s="73">
        <v>80.72</v>
      </c>
      <c r="F367" s="73">
        <v>80.72</v>
      </c>
      <c r="G367" s="23">
        <f t="shared" si="52"/>
        <v>0</v>
      </c>
      <c r="H367" s="22">
        <f t="shared" si="53"/>
        <v>0</v>
      </c>
      <c r="I367" s="22">
        <f t="shared" si="54"/>
        <v>100</v>
      </c>
    </row>
    <row r="368" spans="1:9" ht="59.25" customHeight="1">
      <c r="A368" s="68" t="s">
        <v>64</v>
      </c>
      <c r="B368" s="60" t="s">
        <v>446</v>
      </c>
      <c r="C368" s="60" t="s">
        <v>254</v>
      </c>
      <c r="D368" s="73">
        <v>771.7</v>
      </c>
      <c r="E368" s="73">
        <v>682.80799999999999</v>
      </c>
      <c r="F368" s="73">
        <v>682.80799999999999</v>
      </c>
      <c r="G368" s="23">
        <f t="shared" si="52"/>
        <v>0</v>
      </c>
      <c r="H368" s="22">
        <f t="shared" si="53"/>
        <v>88.892000000000053</v>
      </c>
      <c r="I368" s="22">
        <f t="shared" si="54"/>
        <v>88.481015938836322</v>
      </c>
    </row>
    <row r="369" spans="1:9" ht="55.5" customHeight="1">
      <c r="A369" s="68" t="s">
        <v>26</v>
      </c>
      <c r="B369" s="60" t="s">
        <v>446</v>
      </c>
      <c r="C369" s="60" t="s">
        <v>255</v>
      </c>
      <c r="D369" s="73">
        <v>170</v>
      </c>
      <c r="E369" s="73">
        <v>80.05</v>
      </c>
      <c r="F369" s="73">
        <v>80.05</v>
      </c>
      <c r="G369" s="23">
        <f t="shared" si="52"/>
        <v>0</v>
      </c>
      <c r="H369" s="22">
        <f t="shared" si="53"/>
        <v>89.95</v>
      </c>
      <c r="I369" s="22">
        <f t="shared" si="54"/>
        <v>47.088235294117645</v>
      </c>
    </row>
    <row r="370" spans="1:9" ht="78.75" customHeight="1">
      <c r="A370" s="68" t="s">
        <v>65</v>
      </c>
      <c r="B370" s="60" t="s">
        <v>18</v>
      </c>
      <c r="C370" s="60" t="s">
        <v>256</v>
      </c>
      <c r="D370" s="73">
        <v>141.5</v>
      </c>
      <c r="E370" s="73">
        <v>141.5</v>
      </c>
      <c r="F370" s="73">
        <v>141.5</v>
      </c>
      <c r="G370" s="23">
        <f t="shared" si="52"/>
        <v>0</v>
      </c>
      <c r="H370" s="22">
        <f t="shared" si="53"/>
        <v>0</v>
      </c>
      <c r="I370" s="22">
        <f t="shared" si="54"/>
        <v>100</v>
      </c>
    </row>
    <row r="371" spans="1:9" ht="72.75" customHeight="1">
      <c r="A371" s="68" t="s">
        <v>447</v>
      </c>
      <c r="B371" s="60" t="s">
        <v>18</v>
      </c>
      <c r="C371" s="60" t="s">
        <v>257</v>
      </c>
      <c r="D371" s="73">
        <v>1022</v>
      </c>
      <c r="E371" s="73">
        <v>392.69150000000002</v>
      </c>
      <c r="F371" s="73">
        <v>392.69150000000002</v>
      </c>
      <c r="G371" s="23">
        <f t="shared" si="52"/>
        <v>0</v>
      </c>
      <c r="H371" s="22">
        <f t="shared" si="53"/>
        <v>629.30849999999998</v>
      </c>
      <c r="I371" s="22">
        <f t="shared" si="54"/>
        <v>38.423825831702544</v>
      </c>
    </row>
    <row r="372" spans="1:9" ht="61.5" customHeight="1">
      <c r="A372" s="68" t="s">
        <v>448</v>
      </c>
      <c r="B372" s="60" t="s">
        <v>18</v>
      </c>
      <c r="C372" s="60" t="s">
        <v>258</v>
      </c>
      <c r="D372" s="73">
        <v>883.52</v>
      </c>
      <c r="E372" s="73">
        <v>68.3</v>
      </c>
      <c r="F372" s="73">
        <v>68.3</v>
      </c>
      <c r="G372" s="23">
        <f t="shared" si="52"/>
        <v>0</v>
      </c>
      <c r="H372" s="22">
        <f t="shared" si="53"/>
        <v>815.22</v>
      </c>
      <c r="I372" s="22">
        <f t="shared" si="54"/>
        <v>7.730441868888084</v>
      </c>
    </row>
    <row r="373" spans="1:9" ht="50.25" customHeight="1">
      <c r="A373" s="68" t="s">
        <v>66</v>
      </c>
      <c r="B373" s="60" t="s">
        <v>446</v>
      </c>
      <c r="C373" s="60" t="s">
        <v>259</v>
      </c>
      <c r="D373" s="73">
        <v>50</v>
      </c>
      <c r="E373" s="73">
        <v>50</v>
      </c>
      <c r="F373" s="73">
        <v>50</v>
      </c>
      <c r="G373" s="23">
        <f t="shared" si="52"/>
        <v>0</v>
      </c>
      <c r="H373" s="22">
        <f t="shared" si="53"/>
        <v>0</v>
      </c>
      <c r="I373" s="22">
        <f t="shared" si="54"/>
        <v>100</v>
      </c>
    </row>
    <row r="374" spans="1:9" ht="87.75" customHeight="1">
      <c r="A374" s="68" t="s">
        <v>816</v>
      </c>
      <c r="B374" s="60" t="s">
        <v>446</v>
      </c>
      <c r="C374" s="60" t="s">
        <v>604</v>
      </c>
      <c r="D374" s="73">
        <v>1399.45</v>
      </c>
      <c r="E374" s="73">
        <v>0</v>
      </c>
      <c r="F374" s="73">
        <v>0</v>
      </c>
      <c r="G374" s="23">
        <f t="shared" si="52"/>
        <v>0</v>
      </c>
      <c r="H374" s="22">
        <f t="shared" si="53"/>
        <v>1399.45</v>
      </c>
      <c r="I374" s="22">
        <f t="shared" si="54"/>
        <v>0</v>
      </c>
    </row>
    <row r="375" spans="1:9" ht="114" customHeight="1">
      <c r="A375" s="71" t="s">
        <v>602</v>
      </c>
      <c r="B375" s="60" t="s">
        <v>446</v>
      </c>
      <c r="C375" s="60" t="s">
        <v>498</v>
      </c>
      <c r="D375" s="73">
        <v>550</v>
      </c>
      <c r="E375" s="73">
        <v>0</v>
      </c>
      <c r="F375" s="73">
        <v>0</v>
      </c>
      <c r="G375" s="22">
        <f t="shared" ref="G375:G396" si="55">E375-F375</f>
        <v>0</v>
      </c>
      <c r="H375" s="22">
        <f t="shared" ref="H375:H396" si="56">D375-F375</f>
        <v>550</v>
      </c>
      <c r="I375" s="22">
        <f t="shared" ref="I375:I396" si="57">F375/D375*100</f>
        <v>0</v>
      </c>
    </row>
    <row r="376" spans="1:9" ht="186.75" customHeight="1">
      <c r="A376" s="71" t="s">
        <v>603</v>
      </c>
      <c r="B376" s="60" t="s">
        <v>446</v>
      </c>
      <c r="C376" s="60" t="s">
        <v>605</v>
      </c>
      <c r="D376" s="73">
        <v>320.61200000000002</v>
      </c>
      <c r="E376" s="73">
        <v>0</v>
      </c>
      <c r="F376" s="73">
        <v>0</v>
      </c>
      <c r="G376" s="22">
        <f t="shared" si="55"/>
        <v>0</v>
      </c>
      <c r="H376" s="22">
        <f t="shared" si="56"/>
        <v>320.61200000000002</v>
      </c>
      <c r="I376" s="22">
        <f t="shared" si="57"/>
        <v>0</v>
      </c>
    </row>
    <row r="377" spans="1:9" ht="39.75" customHeight="1">
      <c r="A377" s="68" t="s">
        <v>83</v>
      </c>
      <c r="B377" s="82">
        <v>459</v>
      </c>
      <c r="C377" s="60" t="s">
        <v>376</v>
      </c>
      <c r="D377" s="73">
        <v>19415.186000000002</v>
      </c>
      <c r="E377" s="73">
        <v>8398.8378599999996</v>
      </c>
      <c r="F377" s="73">
        <v>8398.8378599999996</v>
      </c>
      <c r="G377" s="22">
        <f t="shared" si="55"/>
        <v>0</v>
      </c>
      <c r="H377" s="22">
        <f t="shared" si="56"/>
        <v>11016.348140000002</v>
      </c>
      <c r="I377" s="22">
        <f t="shared" si="57"/>
        <v>43.259116137234017</v>
      </c>
    </row>
    <row r="378" spans="1:9" ht="39.75" customHeight="1">
      <c r="A378" s="68" t="s">
        <v>85</v>
      </c>
      <c r="B378" s="82">
        <v>459</v>
      </c>
      <c r="C378" s="60" t="s">
        <v>377</v>
      </c>
      <c r="D378" s="73">
        <v>500</v>
      </c>
      <c r="E378" s="73">
        <v>25.49925</v>
      </c>
      <c r="F378" s="73">
        <v>25.49925</v>
      </c>
      <c r="G378" s="22">
        <f t="shared" si="55"/>
        <v>0</v>
      </c>
      <c r="H378" s="22">
        <f t="shared" si="56"/>
        <v>474.50074999999998</v>
      </c>
      <c r="I378" s="22">
        <f t="shared" si="57"/>
        <v>5.09985</v>
      </c>
    </row>
    <row r="379" spans="1:9" ht="39.75" customHeight="1">
      <c r="A379" s="68" t="s">
        <v>49</v>
      </c>
      <c r="B379" s="82">
        <v>459</v>
      </c>
      <c r="C379" s="60" t="s">
        <v>378</v>
      </c>
      <c r="D379" s="73">
        <v>200</v>
      </c>
      <c r="E379" s="73">
        <v>23.5975</v>
      </c>
      <c r="F379" s="73">
        <v>23.5975</v>
      </c>
      <c r="G379" s="22">
        <f t="shared" si="55"/>
        <v>0</v>
      </c>
      <c r="H379" s="22">
        <f t="shared" si="56"/>
        <v>176.4025</v>
      </c>
      <c r="I379" s="22">
        <f t="shared" si="57"/>
        <v>11.79875</v>
      </c>
    </row>
    <row r="380" spans="1:9" ht="39.75" customHeight="1">
      <c r="A380" s="68" t="s">
        <v>87</v>
      </c>
      <c r="B380" s="82">
        <v>459</v>
      </c>
      <c r="C380" s="60" t="s">
        <v>379</v>
      </c>
      <c r="D380" s="73">
        <v>143.63999999999999</v>
      </c>
      <c r="E380" s="73">
        <v>58.107599999999998</v>
      </c>
      <c r="F380" s="73">
        <v>58.107599999999998</v>
      </c>
      <c r="G380" s="22">
        <f t="shared" si="55"/>
        <v>0</v>
      </c>
      <c r="H380" s="22">
        <f t="shared" si="56"/>
        <v>85.532399999999996</v>
      </c>
      <c r="I380" s="22">
        <f t="shared" si="57"/>
        <v>40.453634085213039</v>
      </c>
    </row>
    <row r="381" spans="1:9" ht="39.75" customHeight="1">
      <c r="A381" s="68" t="s">
        <v>121</v>
      </c>
      <c r="B381" s="82">
        <v>459</v>
      </c>
      <c r="C381" s="60" t="s">
        <v>380</v>
      </c>
      <c r="D381" s="73">
        <v>149.65</v>
      </c>
      <c r="E381" s="73">
        <v>125.65</v>
      </c>
      <c r="F381" s="73">
        <v>125.65</v>
      </c>
      <c r="G381" s="22">
        <f t="shared" si="55"/>
        <v>0</v>
      </c>
      <c r="H381" s="22">
        <f t="shared" si="56"/>
        <v>24</v>
      </c>
      <c r="I381" s="22">
        <f t="shared" si="57"/>
        <v>83.962579351820921</v>
      </c>
    </row>
    <row r="382" spans="1:9" ht="39.75" customHeight="1">
      <c r="A382" s="68" t="s">
        <v>91</v>
      </c>
      <c r="B382" s="82">
        <v>459</v>
      </c>
      <c r="C382" s="60" t="s">
        <v>381</v>
      </c>
      <c r="D382" s="73">
        <v>1780</v>
      </c>
      <c r="E382" s="73">
        <v>762.16012000000001</v>
      </c>
      <c r="F382" s="73">
        <v>762.16012000000001</v>
      </c>
      <c r="G382" s="22">
        <f t="shared" si="55"/>
        <v>0</v>
      </c>
      <c r="H382" s="22">
        <f t="shared" si="56"/>
        <v>1017.83988</v>
      </c>
      <c r="I382" s="22">
        <f t="shared" si="57"/>
        <v>42.817984269662922</v>
      </c>
    </row>
    <row r="383" spans="1:9" ht="39.75" customHeight="1">
      <c r="A383" s="68" t="s">
        <v>541</v>
      </c>
      <c r="B383" s="82">
        <v>459</v>
      </c>
      <c r="C383" s="60" t="s">
        <v>606</v>
      </c>
      <c r="D383" s="73">
        <v>879.5</v>
      </c>
      <c r="E383" s="73">
        <v>277.13841000000002</v>
      </c>
      <c r="F383" s="73">
        <v>277.13841000000002</v>
      </c>
      <c r="G383" s="22">
        <f t="shared" si="55"/>
        <v>0</v>
      </c>
      <c r="H383" s="22">
        <f t="shared" si="56"/>
        <v>602.36158999999998</v>
      </c>
      <c r="I383" s="22">
        <f t="shared" si="57"/>
        <v>31.510905059693012</v>
      </c>
    </row>
    <row r="384" spans="1:9" ht="39.75" customHeight="1">
      <c r="A384" s="68" t="s">
        <v>93</v>
      </c>
      <c r="B384" s="82">
        <v>459</v>
      </c>
      <c r="C384" s="60" t="s">
        <v>382</v>
      </c>
      <c r="D384" s="73">
        <v>805</v>
      </c>
      <c r="E384" s="73">
        <v>262.43254999999999</v>
      </c>
      <c r="F384" s="73">
        <v>262.43254999999999</v>
      </c>
      <c r="G384" s="22">
        <f t="shared" si="55"/>
        <v>0</v>
      </c>
      <c r="H384" s="22">
        <f t="shared" si="56"/>
        <v>542.56745000000001</v>
      </c>
      <c r="I384" s="22">
        <f t="shared" si="57"/>
        <v>32.600316770186332</v>
      </c>
    </row>
    <row r="385" spans="1:9" ht="39.75" customHeight="1">
      <c r="A385" s="68" t="s">
        <v>95</v>
      </c>
      <c r="B385" s="82">
        <v>459</v>
      </c>
      <c r="C385" s="60" t="s">
        <v>383</v>
      </c>
      <c r="D385" s="73">
        <v>767.93880000000001</v>
      </c>
      <c r="E385" s="73">
        <v>392.52</v>
      </c>
      <c r="F385" s="73">
        <v>392.52</v>
      </c>
      <c r="G385" s="22">
        <f t="shared" si="55"/>
        <v>0</v>
      </c>
      <c r="H385" s="22">
        <f t="shared" si="56"/>
        <v>375.41880000000003</v>
      </c>
      <c r="I385" s="22">
        <f t="shared" si="57"/>
        <v>51.113448102895696</v>
      </c>
    </row>
    <row r="386" spans="1:9" ht="39.75" customHeight="1">
      <c r="A386" s="68" t="s">
        <v>97</v>
      </c>
      <c r="B386" s="82">
        <v>459</v>
      </c>
      <c r="C386" s="60" t="s">
        <v>384</v>
      </c>
      <c r="D386" s="73">
        <v>944.34073999999998</v>
      </c>
      <c r="E386" s="73">
        <v>788.82261000000005</v>
      </c>
      <c r="F386" s="73">
        <v>788.82261000000005</v>
      </c>
      <c r="G386" s="22">
        <f t="shared" si="55"/>
        <v>0</v>
      </c>
      <c r="H386" s="22">
        <f t="shared" si="56"/>
        <v>155.51812999999993</v>
      </c>
      <c r="I386" s="22">
        <f t="shared" si="57"/>
        <v>83.531566159053995</v>
      </c>
    </row>
    <row r="387" spans="1:9" ht="39" customHeight="1">
      <c r="A387" s="68" t="s">
        <v>83</v>
      </c>
      <c r="B387" s="82">
        <v>459</v>
      </c>
      <c r="C387" s="60" t="s">
        <v>385</v>
      </c>
      <c r="D387" s="73">
        <v>17237.550999999999</v>
      </c>
      <c r="E387" s="73">
        <v>9062.6858900000007</v>
      </c>
      <c r="F387" s="73">
        <v>9062.6858900000007</v>
      </c>
      <c r="G387" s="22">
        <f t="shared" si="55"/>
        <v>0</v>
      </c>
      <c r="H387" s="22">
        <f t="shared" si="56"/>
        <v>8174.8651099999988</v>
      </c>
      <c r="I387" s="22">
        <f t="shared" si="57"/>
        <v>52.575252076121494</v>
      </c>
    </row>
    <row r="388" spans="1:9" ht="50.25" customHeight="1">
      <c r="A388" s="68" t="s">
        <v>371</v>
      </c>
      <c r="B388" s="82">
        <v>459</v>
      </c>
      <c r="C388" s="60" t="s">
        <v>449</v>
      </c>
      <c r="D388" s="73">
        <v>1.8</v>
      </c>
      <c r="E388" s="73">
        <v>0.32418999999999998</v>
      </c>
      <c r="F388" s="73">
        <v>0.32418999999999998</v>
      </c>
      <c r="G388" s="22">
        <f t="shared" si="55"/>
        <v>0</v>
      </c>
      <c r="H388" s="22">
        <f t="shared" si="56"/>
        <v>1.4758100000000001</v>
      </c>
      <c r="I388" s="22">
        <f t="shared" si="57"/>
        <v>18.010555555555555</v>
      </c>
    </row>
    <row r="389" spans="1:9" ht="39" customHeight="1">
      <c r="A389" s="68" t="s">
        <v>85</v>
      </c>
      <c r="B389" s="82">
        <v>459</v>
      </c>
      <c r="C389" s="60" t="s">
        <v>386</v>
      </c>
      <c r="D389" s="73">
        <v>630</v>
      </c>
      <c r="E389" s="73">
        <v>60</v>
      </c>
      <c r="F389" s="73">
        <v>60</v>
      </c>
      <c r="G389" s="22">
        <f t="shared" si="55"/>
        <v>0</v>
      </c>
      <c r="H389" s="22">
        <f t="shared" si="56"/>
        <v>570</v>
      </c>
      <c r="I389" s="22">
        <f t="shared" si="57"/>
        <v>9.5238095238095237</v>
      </c>
    </row>
    <row r="390" spans="1:9" ht="39" customHeight="1">
      <c r="A390" s="68" t="s">
        <v>50</v>
      </c>
      <c r="B390" s="82">
        <v>459</v>
      </c>
      <c r="C390" s="60" t="s">
        <v>387</v>
      </c>
      <c r="D390" s="73">
        <v>99.6</v>
      </c>
      <c r="E390" s="73">
        <v>0</v>
      </c>
      <c r="F390" s="73">
        <v>0</v>
      </c>
      <c r="G390" s="22">
        <f t="shared" si="55"/>
        <v>0</v>
      </c>
      <c r="H390" s="22">
        <f t="shared" si="56"/>
        <v>99.6</v>
      </c>
      <c r="I390" s="22">
        <f t="shared" si="57"/>
        <v>0</v>
      </c>
    </row>
    <row r="391" spans="1:9" ht="39" customHeight="1">
      <c r="A391" s="68" t="s">
        <v>87</v>
      </c>
      <c r="B391" s="82">
        <v>459</v>
      </c>
      <c r="C391" s="60" t="s">
        <v>388</v>
      </c>
      <c r="D391" s="73">
        <v>150.44399999999999</v>
      </c>
      <c r="E391" s="73">
        <v>43.549199999999999</v>
      </c>
      <c r="F391" s="73">
        <v>43.549199999999999</v>
      </c>
      <c r="G391" s="22">
        <f t="shared" si="55"/>
        <v>0</v>
      </c>
      <c r="H391" s="22">
        <f t="shared" si="56"/>
        <v>106.89479999999999</v>
      </c>
      <c r="I391" s="22">
        <f t="shared" si="57"/>
        <v>28.947116535056232</v>
      </c>
    </row>
    <row r="392" spans="1:9" ht="39" customHeight="1">
      <c r="A392" s="68" t="s">
        <v>91</v>
      </c>
      <c r="B392" s="82">
        <v>459</v>
      </c>
      <c r="C392" s="60" t="s">
        <v>389</v>
      </c>
      <c r="D392" s="73">
        <v>3254.7264</v>
      </c>
      <c r="E392" s="73">
        <v>1431.3106399999999</v>
      </c>
      <c r="F392" s="73">
        <v>1431.3106399999999</v>
      </c>
      <c r="G392" s="22">
        <f t="shared" si="55"/>
        <v>0</v>
      </c>
      <c r="H392" s="22">
        <f t="shared" si="56"/>
        <v>1823.4157600000001</v>
      </c>
      <c r="I392" s="22">
        <f t="shared" si="57"/>
        <v>43.976373559387355</v>
      </c>
    </row>
    <row r="393" spans="1:9" ht="39" customHeight="1">
      <c r="A393" s="68" t="s">
        <v>541</v>
      </c>
      <c r="B393" s="82">
        <v>459</v>
      </c>
      <c r="C393" s="60" t="s">
        <v>607</v>
      </c>
      <c r="D393" s="73">
        <v>393.1</v>
      </c>
      <c r="E393" s="73">
        <v>150.59797</v>
      </c>
      <c r="F393" s="73">
        <v>150.59797</v>
      </c>
      <c r="G393" s="22">
        <f t="shared" si="55"/>
        <v>0</v>
      </c>
      <c r="H393" s="22">
        <f t="shared" si="56"/>
        <v>242.50203000000002</v>
      </c>
      <c r="I393" s="22">
        <f t="shared" si="57"/>
        <v>38.310345967947086</v>
      </c>
    </row>
    <row r="394" spans="1:9" ht="39" customHeight="1">
      <c r="A394" s="68" t="s">
        <v>93</v>
      </c>
      <c r="B394" s="82">
        <v>459</v>
      </c>
      <c r="C394" s="60" t="s">
        <v>390</v>
      </c>
      <c r="D394" s="73">
        <v>1117.2427</v>
      </c>
      <c r="E394" s="73">
        <v>175.44165000000001</v>
      </c>
      <c r="F394" s="73">
        <v>175.44165000000001</v>
      </c>
      <c r="G394" s="22">
        <f t="shared" si="55"/>
        <v>0</v>
      </c>
      <c r="H394" s="22">
        <f t="shared" si="56"/>
        <v>941.80105000000003</v>
      </c>
      <c r="I394" s="22">
        <f t="shared" si="57"/>
        <v>15.70309208554238</v>
      </c>
    </row>
    <row r="395" spans="1:9" ht="41.25" customHeight="1">
      <c r="A395" s="68" t="s">
        <v>95</v>
      </c>
      <c r="B395" s="82">
        <v>459</v>
      </c>
      <c r="C395" s="60" t="s">
        <v>391</v>
      </c>
      <c r="D395" s="73">
        <v>300</v>
      </c>
      <c r="E395" s="73">
        <v>300</v>
      </c>
      <c r="F395" s="73">
        <v>300</v>
      </c>
      <c r="G395" s="22">
        <f t="shared" si="55"/>
        <v>0</v>
      </c>
      <c r="H395" s="22">
        <f t="shared" si="56"/>
        <v>0</v>
      </c>
      <c r="I395" s="22">
        <f t="shared" si="57"/>
        <v>100</v>
      </c>
    </row>
    <row r="396" spans="1:9" ht="41.25" customHeight="1">
      <c r="A396" s="68" t="s">
        <v>97</v>
      </c>
      <c r="B396" s="82">
        <v>459</v>
      </c>
      <c r="C396" s="60" t="s">
        <v>392</v>
      </c>
      <c r="D396" s="73">
        <v>356.2</v>
      </c>
      <c r="E396" s="73">
        <v>163.2756</v>
      </c>
      <c r="F396" s="73">
        <v>163.2756</v>
      </c>
      <c r="G396" s="22">
        <f t="shared" si="55"/>
        <v>0</v>
      </c>
      <c r="H396" s="22">
        <f t="shared" si="56"/>
        <v>192.92439999999999</v>
      </c>
      <c r="I396" s="22">
        <f t="shared" si="57"/>
        <v>45.838180797304886</v>
      </c>
    </row>
    <row r="397" spans="1:9" s="89" customFormat="1" ht="42" customHeight="1">
      <c r="A397" s="15" t="s">
        <v>27</v>
      </c>
      <c r="B397" s="25"/>
      <c r="C397" s="16" t="s">
        <v>272</v>
      </c>
      <c r="D397" s="18">
        <f>SUM(D398:D415)</f>
        <v>10466.387899999998</v>
      </c>
      <c r="E397" s="18">
        <f>SUM(E398:E415)</f>
        <v>4761.18109</v>
      </c>
      <c r="F397" s="18">
        <f>SUM(F398:F415)</f>
        <v>4761.18109</v>
      </c>
      <c r="G397" s="18">
        <f t="shared" si="52"/>
        <v>0</v>
      </c>
      <c r="H397" s="18">
        <f t="shared" si="53"/>
        <v>5705.2068099999979</v>
      </c>
      <c r="I397" s="18">
        <f t="shared" si="54"/>
        <v>45.490202880785652</v>
      </c>
    </row>
    <row r="398" spans="1:9" ht="145.5" customHeight="1">
      <c r="A398" s="71" t="s">
        <v>729</v>
      </c>
      <c r="B398" s="82">
        <v>459</v>
      </c>
      <c r="C398" s="60" t="s">
        <v>822</v>
      </c>
      <c r="D398" s="73">
        <v>53</v>
      </c>
      <c r="E398" s="73">
        <v>22.08</v>
      </c>
      <c r="F398" s="73">
        <v>22.08</v>
      </c>
      <c r="G398" s="22">
        <f t="shared" si="52"/>
        <v>0</v>
      </c>
      <c r="H398" s="22">
        <f t="shared" si="53"/>
        <v>30.92</v>
      </c>
      <c r="I398" s="22">
        <f t="shared" si="54"/>
        <v>41.660377358490564</v>
      </c>
    </row>
    <row r="399" spans="1:9" ht="106.5" customHeight="1">
      <c r="A399" s="68" t="s">
        <v>393</v>
      </c>
      <c r="B399" s="82">
        <v>459</v>
      </c>
      <c r="C399" s="60" t="s">
        <v>260</v>
      </c>
      <c r="D399" s="73">
        <v>253.9</v>
      </c>
      <c r="E399" s="73">
        <v>90.087000000000003</v>
      </c>
      <c r="F399" s="73">
        <v>90.087000000000003</v>
      </c>
      <c r="G399" s="22">
        <f t="shared" si="52"/>
        <v>0</v>
      </c>
      <c r="H399" s="22">
        <f t="shared" si="53"/>
        <v>163.81299999999999</v>
      </c>
      <c r="I399" s="22">
        <f t="shared" si="54"/>
        <v>35.481291847183932</v>
      </c>
    </row>
    <row r="400" spans="1:9" ht="115.5" customHeight="1">
      <c r="A400" s="68" t="s">
        <v>608</v>
      </c>
      <c r="B400" s="82">
        <v>459</v>
      </c>
      <c r="C400" s="60" t="s">
        <v>394</v>
      </c>
      <c r="D400" s="73">
        <v>297</v>
      </c>
      <c r="E400" s="73">
        <v>146.19996</v>
      </c>
      <c r="F400" s="73">
        <v>146.19996</v>
      </c>
      <c r="G400" s="22">
        <f t="shared" ref="G400:G415" si="58">E400-F400</f>
        <v>0</v>
      </c>
      <c r="H400" s="22">
        <f t="shared" ref="H400:H415" si="59">D400-F400</f>
        <v>150.80004</v>
      </c>
      <c r="I400" s="22">
        <f t="shared" ref="I400:I415" si="60">F400/D400*100</f>
        <v>49.225575757575754</v>
      </c>
    </row>
    <row r="401" spans="1:9" ht="91.5" customHeight="1">
      <c r="A401" s="68" t="s">
        <v>609</v>
      </c>
      <c r="B401" s="82">
        <v>459</v>
      </c>
      <c r="C401" s="60" t="s">
        <v>499</v>
      </c>
      <c r="D401" s="73">
        <v>424.75</v>
      </c>
      <c r="E401" s="73">
        <v>328.74878000000001</v>
      </c>
      <c r="F401" s="73">
        <v>328.74878000000001</v>
      </c>
      <c r="G401" s="22">
        <f t="shared" si="58"/>
        <v>0</v>
      </c>
      <c r="H401" s="22">
        <f t="shared" si="59"/>
        <v>96.001219999999989</v>
      </c>
      <c r="I401" s="22">
        <f t="shared" si="60"/>
        <v>77.398182460270746</v>
      </c>
    </row>
    <row r="402" spans="1:9" ht="102" customHeight="1">
      <c r="A402" s="71" t="s">
        <v>610</v>
      </c>
      <c r="B402" s="82">
        <v>459</v>
      </c>
      <c r="C402" s="60" t="s">
        <v>500</v>
      </c>
      <c r="D402" s="73">
        <v>213.25</v>
      </c>
      <c r="E402" s="73">
        <v>82.31</v>
      </c>
      <c r="F402" s="73">
        <v>82.31</v>
      </c>
      <c r="G402" s="22">
        <f t="shared" si="58"/>
        <v>0</v>
      </c>
      <c r="H402" s="22">
        <f t="shared" si="59"/>
        <v>130.94</v>
      </c>
      <c r="I402" s="22">
        <f t="shared" si="60"/>
        <v>38.597889800703399</v>
      </c>
    </row>
    <row r="403" spans="1:9" ht="83.25" customHeight="1">
      <c r="A403" s="68" t="s">
        <v>744</v>
      </c>
      <c r="B403" s="82">
        <v>459</v>
      </c>
      <c r="C403" s="60" t="s">
        <v>823</v>
      </c>
      <c r="D403" s="73">
        <v>30</v>
      </c>
      <c r="E403" s="73">
        <v>30</v>
      </c>
      <c r="F403" s="73">
        <v>30</v>
      </c>
      <c r="G403" s="22">
        <f t="shared" si="58"/>
        <v>0</v>
      </c>
      <c r="H403" s="22">
        <f t="shared" si="59"/>
        <v>0</v>
      </c>
      <c r="I403" s="22">
        <f t="shared" si="60"/>
        <v>100</v>
      </c>
    </row>
    <row r="404" spans="1:9" ht="114" customHeight="1">
      <c r="A404" s="71" t="s">
        <v>261</v>
      </c>
      <c r="B404" s="82">
        <v>459</v>
      </c>
      <c r="C404" s="60" t="s">
        <v>262</v>
      </c>
      <c r="D404" s="73">
        <v>63.5</v>
      </c>
      <c r="E404" s="73">
        <v>0</v>
      </c>
      <c r="F404" s="73">
        <v>0</v>
      </c>
      <c r="G404" s="22">
        <f t="shared" si="58"/>
        <v>0</v>
      </c>
      <c r="H404" s="22">
        <f t="shared" si="59"/>
        <v>63.5</v>
      </c>
      <c r="I404" s="22">
        <f t="shared" si="60"/>
        <v>0</v>
      </c>
    </row>
    <row r="405" spans="1:9" ht="40.5" customHeight="1">
      <c r="A405" s="68" t="s">
        <v>83</v>
      </c>
      <c r="B405" s="82">
        <v>459</v>
      </c>
      <c r="C405" s="60" t="s">
        <v>263</v>
      </c>
      <c r="D405" s="73">
        <v>6641.8978999999999</v>
      </c>
      <c r="E405" s="73">
        <v>3097.4343899999999</v>
      </c>
      <c r="F405" s="73">
        <v>3097.4343899999999</v>
      </c>
      <c r="G405" s="22">
        <f t="shared" si="58"/>
        <v>0</v>
      </c>
      <c r="H405" s="22">
        <f t="shared" si="59"/>
        <v>3544.46351</v>
      </c>
      <c r="I405" s="22">
        <f t="shared" si="60"/>
        <v>46.634778742985496</v>
      </c>
    </row>
    <row r="406" spans="1:9" ht="40.5" customHeight="1">
      <c r="A406" s="68" t="s">
        <v>371</v>
      </c>
      <c r="B406" s="82">
        <v>459</v>
      </c>
      <c r="C406" s="60" t="s">
        <v>395</v>
      </c>
      <c r="D406" s="73">
        <v>2.7</v>
      </c>
      <c r="E406" s="73">
        <v>0.375</v>
      </c>
      <c r="F406" s="73">
        <v>0.375</v>
      </c>
      <c r="G406" s="22">
        <f t="shared" si="58"/>
        <v>0</v>
      </c>
      <c r="H406" s="22">
        <f t="shared" si="59"/>
        <v>2.3250000000000002</v>
      </c>
      <c r="I406" s="22">
        <f t="shared" si="60"/>
        <v>13.888888888888888</v>
      </c>
    </row>
    <row r="407" spans="1:9" ht="40.5" customHeight="1">
      <c r="A407" s="68" t="s">
        <v>85</v>
      </c>
      <c r="B407" s="82">
        <v>459</v>
      </c>
      <c r="C407" s="60" t="s">
        <v>264</v>
      </c>
      <c r="D407" s="73">
        <v>600</v>
      </c>
      <c r="E407" s="73">
        <v>25.600999999999999</v>
      </c>
      <c r="F407" s="73">
        <v>25.600999999999999</v>
      </c>
      <c r="G407" s="22">
        <f t="shared" si="58"/>
        <v>0</v>
      </c>
      <c r="H407" s="22">
        <f t="shared" si="59"/>
        <v>574.399</v>
      </c>
      <c r="I407" s="22">
        <f t="shared" si="60"/>
        <v>4.2668333333333326</v>
      </c>
    </row>
    <row r="408" spans="1:9" ht="40.5" customHeight="1">
      <c r="A408" s="68" t="s">
        <v>50</v>
      </c>
      <c r="B408" s="82">
        <v>459</v>
      </c>
      <c r="C408" s="60" t="s">
        <v>265</v>
      </c>
      <c r="D408" s="73">
        <v>240</v>
      </c>
      <c r="E408" s="73">
        <v>17.2</v>
      </c>
      <c r="F408" s="73">
        <v>17.2</v>
      </c>
      <c r="G408" s="22">
        <f t="shared" si="58"/>
        <v>0</v>
      </c>
      <c r="H408" s="22">
        <f t="shared" si="59"/>
        <v>222.8</v>
      </c>
      <c r="I408" s="22">
        <f t="shared" si="60"/>
        <v>7.166666666666667</v>
      </c>
    </row>
    <row r="409" spans="1:9" ht="40.5" customHeight="1">
      <c r="A409" s="68" t="s">
        <v>87</v>
      </c>
      <c r="B409" s="82">
        <v>459</v>
      </c>
      <c r="C409" s="60" t="s">
        <v>266</v>
      </c>
      <c r="D409" s="73">
        <v>155</v>
      </c>
      <c r="E409" s="73">
        <v>50.680199999999999</v>
      </c>
      <c r="F409" s="73">
        <v>50.680199999999999</v>
      </c>
      <c r="G409" s="22">
        <f t="shared" si="58"/>
        <v>0</v>
      </c>
      <c r="H409" s="22">
        <f t="shared" si="59"/>
        <v>104.3198</v>
      </c>
      <c r="I409" s="22">
        <f t="shared" si="60"/>
        <v>32.696903225806452</v>
      </c>
    </row>
    <row r="410" spans="1:9" ht="40.5" customHeight="1">
      <c r="A410" s="68" t="s">
        <v>89</v>
      </c>
      <c r="B410" s="82">
        <v>459</v>
      </c>
      <c r="C410" s="60" t="s">
        <v>267</v>
      </c>
      <c r="D410" s="73">
        <v>19</v>
      </c>
      <c r="E410" s="73">
        <v>9.4</v>
      </c>
      <c r="F410" s="73">
        <v>9.4</v>
      </c>
      <c r="G410" s="22">
        <f t="shared" si="58"/>
        <v>0</v>
      </c>
      <c r="H410" s="22">
        <f t="shared" si="59"/>
        <v>9.6</v>
      </c>
      <c r="I410" s="22">
        <f t="shared" si="60"/>
        <v>49.473684210526322</v>
      </c>
    </row>
    <row r="411" spans="1:9" ht="40.5" customHeight="1">
      <c r="A411" s="68" t="s">
        <v>91</v>
      </c>
      <c r="B411" s="82">
        <v>459</v>
      </c>
      <c r="C411" s="60" t="s">
        <v>268</v>
      </c>
      <c r="D411" s="73">
        <v>347.63</v>
      </c>
      <c r="E411" s="73">
        <v>152.87672000000001</v>
      </c>
      <c r="F411" s="73">
        <v>152.87672000000001</v>
      </c>
      <c r="G411" s="22">
        <f t="shared" si="58"/>
        <v>0</v>
      </c>
      <c r="H411" s="22">
        <f t="shared" si="59"/>
        <v>194.75327999999999</v>
      </c>
      <c r="I411" s="22">
        <f t="shared" si="60"/>
        <v>43.976848948594771</v>
      </c>
    </row>
    <row r="412" spans="1:9" ht="40.5" customHeight="1">
      <c r="A412" s="68" t="s">
        <v>541</v>
      </c>
      <c r="B412" s="82">
        <v>459</v>
      </c>
      <c r="C412" s="60" t="s">
        <v>611</v>
      </c>
      <c r="D412" s="73">
        <v>230.2</v>
      </c>
      <c r="E412" s="73">
        <v>86.750619999999998</v>
      </c>
      <c r="F412" s="73">
        <v>86.750619999999998</v>
      </c>
      <c r="G412" s="22">
        <f t="shared" si="58"/>
        <v>0</v>
      </c>
      <c r="H412" s="22">
        <f t="shared" si="59"/>
        <v>143.44937999999999</v>
      </c>
      <c r="I412" s="22">
        <f t="shared" si="60"/>
        <v>37.684891398783662</v>
      </c>
    </row>
    <row r="413" spans="1:9" ht="40.5" customHeight="1">
      <c r="A413" s="68" t="s">
        <v>93</v>
      </c>
      <c r="B413" s="82">
        <v>459</v>
      </c>
      <c r="C413" s="60" t="s">
        <v>269</v>
      </c>
      <c r="D413" s="73">
        <v>345.4</v>
      </c>
      <c r="E413" s="73">
        <v>222.70001999999999</v>
      </c>
      <c r="F413" s="73">
        <v>222.70001999999999</v>
      </c>
      <c r="G413" s="22">
        <f t="shared" si="58"/>
        <v>0</v>
      </c>
      <c r="H413" s="22">
        <f t="shared" si="59"/>
        <v>122.69997999999998</v>
      </c>
      <c r="I413" s="22">
        <f t="shared" si="60"/>
        <v>64.475975680370595</v>
      </c>
    </row>
    <row r="414" spans="1:9" ht="40.5" customHeight="1">
      <c r="A414" s="68" t="s">
        <v>95</v>
      </c>
      <c r="B414" s="82">
        <v>459</v>
      </c>
      <c r="C414" s="60" t="s">
        <v>270</v>
      </c>
      <c r="D414" s="73">
        <v>111</v>
      </c>
      <c r="E414" s="73">
        <v>111</v>
      </c>
      <c r="F414" s="73">
        <v>111</v>
      </c>
      <c r="G414" s="22">
        <f t="shared" si="58"/>
        <v>0</v>
      </c>
      <c r="H414" s="22">
        <f t="shared" si="59"/>
        <v>0</v>
      </c>
      <c r="I414" s="22">
        <f t="shared" si="60"/>
        <v>100</v>
      </c>
    </row>
    <row r="415" spans="1:9" ht="40.5" customHeight="1">
      <c r="A415" s="68" t="s">
        <v>97</v>
      </c>
      <c r="B415" s="82">
        <v>459</v>
      </c>
      <c r="C415" s="60" t="s">
        <v>271</v>
      </c>
      <c r="D415" s="73">
        <v>438.16</v>
      </c>
      <c r="E415" s="73">
        <v>287.73739999999998</v>
      </c>
      <c r="F415" s="73">
        <v>287.73739999999998</v>
      </c>
      <c r="G415" s="22">
        <f t="shared" si="58"/>
        <v>0</v>
      </c>
      <c r="H415" s="22">
        <f t="shared" si="59"/>
        <v>150.42260000000005</v>
      </c>
      <c r="I415" s="22">
        <f t="shared" si="60"/>
        <v>65.669481467956899</v>
      </c>
    </row>
    <row r="416" spans="1:9" s="90" customFormat="1" ht="54" customHeight="1">
      <c r="A416" s="15" t="s">
        <v>16</v>
      </c>
      <c r="B416" s="25"/>
      <c r="C416" s="66" t="s">
        <v>396</v>
      </c>
      <c r="D416" s="18">
        <f>SUM(D417:D425)</f>
        <v>16114.21492</v>
      </c>
      <c r="E416" s="18">
        <f>SUM(E417:E425)</f>
        <v>7195.839289999999</v>
      </c>
      <c r="F416" s="18">
        <f>SUM(F417:F425)</f>
        <v>7195.839289999999</v>
      </c>
      <c r="G416" s="18">
        <f t="shared" ref="G416:G425" si="61">E416-F416</f>
        <v>0</v>
      </c>
      <c r="H416" s="18">
        <f t="shared" ref="H416:H425" si="62">D416-F416</f>
        <v>8918.3756300000023</v>
      </c>
      <c r="I416" s="18">
        <f t="shared" ref="I416:I425" si="63">F416/D416*100</f>
        <v>44.655227237095822</v>
      </c>
    </row>
    <row r="417" spans="1:9" s="90" customFormat="1" ht="78.75" customHeight="1">
      <c r="A417" s="68" t="s">
        <v>744</v>
      </c>
      <c r="B417" s="80">
        <v>459</v>
      </c>
      <c r="C417" s="60" t="s">
        <v>824</v>
      </c>
      <c r="D417" s="73">
        <v>7</v>
      </c>
      <c r="E417" s="73">
        <v>7</v>
      </c>
      <c r="F417" s="73">
        <v>7</v>
      </c>
      <c r="G417" s="23">
        <f t="shared" si="61"/>
        <v>0</v>
      </c>
      <c r="H417" s="23">
        <f t="shared" si="62"/>
        <v>0</v>
      </c>
      <c r="I417" s="23">
        <f t="shared" si="63"/>
        <v>100</v>
      </c>
    </row>
    <row r="418" spans="1:9" s="90" customFormat="1" ht="54" customHeight="1">
      <c r="A418" s="68" t="s">
        <v>83</v>
      </c>
      <c r="B418" s="80">
        <v>459</v>
      </c>
      <c r="C418" s="60" t="s">
        <v>397</v>
      </c>
      <c r="D418" s="73">
        <v>13528.05492</v>
      </c>
      <c r="E418" s="73">
        <v>6233.6443399999998</v>
      </c>
      <c r="F418" s="73">
        <v>6233.6443399999998</v>
      </c>
      <c r="G418" s="23">
        <f t="shared" si="61"/>
        <v>0</v>
      </c>
      <c r="H418" s="23">
        <f t="shared" si="62"/>
        <v>7294.4105800000007</v>
      </c>
      <c r="I418" s="23">
        <f t="shared" si="63"/>
        <v>46.079383746322044</v>
      </c>
    </row>
    <row r="419" spans="1:9" s="90" customFormat="1" ht="50.25" customHeight="1">
      <c r="A419" s="68" t="s">
        <v>85</v>
      </c>
      <c r="B419" s="80">
        <v>459</v>
      </c>
      <c r="C419" s="60" t="s">
        <v>398</v>
      </c>
      <c r="D419" s="73">
        <v>1140</v>
      </c>
      <c r="E419" s="73">
        <v>269.78834000000001</v>
      </c>
      <c r="F419" s="73">
        <v>269.78834000000001</v>
      </c>
      <c r="G419" s="23">
        <f t="shared" si="61"/>
        <v>0</v>
      </c>
      <c r="H419" s="23">
        <f t="shared" si="62"/>
        <v>870.21165999999994</v>
      </c>
      <c r="I419" s="23">
        <f t="shared" si="63"/>
        <v>23.665643859649123</v>
      </c>
    </row>
    <row r="420" spans="1:9" s="90" customFormat="1" ht="33.75" customHeight="1">
      <c r="A420" s="68" t="s">
        <v>49</v>
      </c>
      <c r="B420" s="80">
        <v>459</v>
      </c>
      <c r="C420" s="60" t="s">
        <v>399</v>
      </c>
      <c r="D420" s="73">
        <v>200</v>
      </c>
      <c r="E420" s="73">
        <v>8.1999999999999993</v>
      </c>
      <c r="F420" s="73">
        <v>8.1999999999999993</v>
      </c>
      <c r="G420" s="23">
        <f t="shared" si="61"/>
        <v>0</v>
      </c>
      <c r="H420" s="23">
        <f t="shared" si="62"/>
        <v>191.8</v>
      </c>
      <c r="I420" s="23">
        <f t="shared" si="63"/>
        <v>4.0999999999999996</v>
      </c>
    </row>
    <row r="421" spans="1:9" s="90" customFormat="1" ht="33.75" customHeight="1">
      <c r="A421" s="68" t="s">
        <v>87</v>
      </c>
      <c r="B421" s="80">
        <v>459</v>
      </c>
      <c r="C421" s="60" t="s">
        <v>400</v>
      </c>
      <c r="D421" s="73">
        <v>251.16</v>
      </c>
      <c r="E421" s="73">
        <v>90.022080000000003</v>
      </c>
      <c r="F421" s="73">
        <v>90.022080000000003</v>
      </c>
      <c r="G421" s="23">
        <f t="shared" si="61"/>
        <v>0</v>
      </c>
      <c r="H421" s="23">
        <f t="shared" si="62"/>
        <v>161.13792000000001</v>
      </c>
      <c r="I421" s="23">
        <f t="shared" si="63"/>
        <v>35.842522694696612</v>
      </c>
    </row>
    <row r="422" spans="1:9" s="90" customFormat="1" ht="33.75" customHeight="1">
      <c r="A422" s="68" t="s">
        <v>541</v>
      </c>
      <c r="B422" s="80">
        <v>459</v>
      </c>
      <c r="C422" s="60" t="s">
        <v>612</v>
      </c>
      <c r="D422" s="73">
        <v>35</v>
      </c>
      <c r="E422" s="73">
        <v>22.047930000000001</v>
      </c>
      <c r="F422" s="73">
        <v>22.047930000000001</v>
      </c>
      <c r="G422" s="23">
        <f t="shared" si="61"/>
        <v>0</v>
      </c>
      <c r="H422" s="23">
        <f t="shared" si="62"/>
        <v>12.952069999999999</v>
      </c>
      <c r="I422" s="23">
        <f t="shared" si="63"/>
        <v>62.994085714285717</v>
      </c>
    </row>
    <row r="423" spans="1:9" s="90" customFormat="1" ht="33.75" customHeight="1">
      <c r="A423" s="68" t="s">
        <v>93</v>
      </c>
      <c r="B423" s="80">
        <v>459</v>
      </c>
      <c r="C423" s="60" t="s">
        <v>401</v>
      </c>
      <c r="D423" s="73">
        <v>490</v>
      </c>
      <c r="E423" s="73">
        <v>221.69059999999999</v>
      </c>
      <c r="F423" s="73">
        <v>221.69059999999999</v>
      </c>
      <c r="G423" s="23">
        <f t="shared" si="61"/>
        <v>0</v>
      </c>
      <c r="H423" s="23">
        <f t="shared" si="62"/>
        <v>268.30939999999998</v>
      </c>
      <c r="I423" s="23">
        <f t="shared" si="63"/>
        <v>45.242979591836736</v>
      </c>
    </row>
    <row r="424" spans="1:9" s="90" customFormat="1" ht="33.75" customHeight="1">
      <c r="A424" s="68" t="s">
        <v>95</v>
      </c>
      <c r="B424" s="80">
        <v>459</v>
      </c>
      <c r="C424" s="60" t="s">
        <v>402</v>
      </c>
      <c r="D424" s="73">
        <v>70</v>
      </c>
      <c r="E424" s="73">
        <v>70</v>
      </c>
      <c r="F424" s="73">
        <v>70</v>
      </c>
      <c r="G424" s="23">
        <f t="shared" si="61"/>
        <v>0</v>
      </c>
      <c r="H424" s="23">
        <f t="shared" si="62"/>
        <v>0</v>
      </c>
      <c r="I424" s="23">
        <f t="shared" si="63"/>
        <v>100</v>
      </c>
    </row>
    <row r="425" spans="1:9" s="90" customFormat="1" ht="33.75" customHeight="1">
      <c r="A425" s="68" t="s">
        <v>97</v>
      </c>
      <c r="B425" s="80">
        <v>459</v>
      </c>
      <c r="C425" s="60" t="s">
        <v>403</v>
      </c>
      <c r="D425" s="73">
        <v>393</v>
      </c>
      <c r="E425" s="73">
        <v>273.44600000000003</v>
      </c>
      <c r="F425" s="73">
        <v>273.44600000000003</v>
      </c>
      <c r="G425" s="23">
        <f t="shared" si="61"/>
        <v>0</v>
      </c>
      <c r="H425" s="23">
        <f t="shared" si="62"/>
        <v>119.55399999999997</v>
      </c>
      <c r="I425" s="23">
        <f t="shared" si="63"/>
        <v>69.5791348600509</v>
      </c>
    </row>
    <row r="426" spans="1:9" s="88" customFormat="1" ht="57.75" customHeight="1">
      <c r="A426" s="203" t="s">
        <v>68</v>
      </c>
      <c r="B426" s="203"/>
      <c r="C426" s="203"/>
      <c r="D426" s="203"/>
      <c r="E426" s="203"/>
      <c r="F426" s="203"/>
      <c r="G426" s="203"/>
      <c r="H426" s="203"/>
      <c r="I426" s="203"/>
    </row>
    <row r="427" spans="1:9" s="87" customFormat="1" ht="30" customHeight="1">
      <c r="A427" s="8" t="s">
        <v>1</v>
      </c>
      <c r="B427" s="10"/>
      <c r="C427" s="127">
        <v>1200000000</v>
      </c>
      <c r="D427" s="124">
        <f>D429+D443+D446</f>
        <v>89733.232499999998</v>
      </c>
      <c r="E427" s="124">
        <f>E429+E443+E446</f>
        <v>27114.375849999997</v>
      </c>
      <c r="F427" s="124">
        <f>F429+F443+F446</f>
        <v>27114.375849999997</v>
      </c>
      <c r="G427" s="124">
        <f t="shared" ref="G427:G443" si="64">E427-F427</f>
        <v>0</v>
      </c>
      <c r="H427" s="124">
        <f t="shared" ref="H427:H443" si="65">D427-F427</f>
        <v>62618.856650000002</v>
      </c>
      <c r="I427" s="124">
        <f t="shared" ref="I427:I443" si="66">F427/D427*100</f>
        <v>30.216648943299795</v>
      </c>
    </row>
    <row r="428" spans="1:9" ht="30" customHeight="1">
      <c r="A428" s="11" t="s">
        <v>6</v>
      </c>
      <c r="B428" s="13"/>
      <c r="C428" s="13"/>
      <c r="D428" s="14"/>
      <c r="E428" s="14"/>
      <c r="F428" s="109"/>
      <c r="G428" s="6"/>
      <c r="H428" s="6"/>
      <c r="I428" s="6"/>
    </row>
    <row r="429" spans="1:9" s="89" customFormat="1" ht="39" customHeight="1">
      <c r="A429" s="15" t="s">
        <v>29</v>
      </c>
      <c r="B429" s="16"/>
      <c r="C429" s="16" t="s">
        <v>278</v>
      </c>
      <c r="D429" s="18">
        <f>SUM(D430:D442)</f>
        <v>61974.466899999999</v>
      </c>
      <c r="E429" s="18">
        <f>SUM(E430:E442)</f>
        <v>20747.494509999997</v>
      </c>
      <c r="F429" s="18">
        <f>SUM(F430:F442)</f>
        <v>20747.494509999997</v>
      </c>
      <c r="G429" s="18">
        <f t="shared" si="64"/>
        <v>0</v>
      </c>
      <c r="H429" s="18">
        <f t="shared" si="65"/>
        <v>41226.972390000003</v>
      </c>
      <c r="I429" s="18">
        <f t="shared" si="66"/>
        <v>33.477487661939044</v>
      </c>
    </row>
    <row r="430" spans="1:9" ht="102.75" customHeight="1">
      <c r="A430" s="71" t="s">
        <v>425</v>
      </c>
      <c r="B430" s="26" t="s">
        <v>18</v>
      </c>
      <c r="C430" s="60" t="s">
        <v>427</v>
      </c>
      <c r="D430" s="73">
        <v>19700.3</v>
      </c>
      <c r="E430" s="73">
        <v>9789.6829199999993</v>
      </c>
      <c r="F430" s="73">
        <v>9789.6829199999993</v>
      </c>
      <c r="G430" s="22">
        <f t="shared" si="64"/>
        <v>0</v>
      </c>
      <c r="H430" s="22">
        <f t="shared" si="65"/>
        <v>9910.61708</v>
      </c>
      <c r="I430" s="22">
        <f t="shared" si="66"/>
        <v>49.693065181748494</v>
      </c>
    </row>
    <row r="431" spans="1:9" ht="141" customHeight="1">
      <c r="A431" s="71" t="s">
        <v>426</v>
      </c>
      <c r="B431" s="26" t="s">
        <v>18</v>
      </c>
      <c r="C431" s="60" t="s">
        <v>428</v>
      </c>
      <c r="D431" s="73">
        <v>9440.2999999999993</v>
      </c>
      <c r="E431" s="73">
        <v>0</v>
      </c>
      <c r="F431" s="73">
        <v>0</v>
      </c>
      <c r="G431" s="22">
        <f t="shared" si="64"/>
        <v>0</v>
      </c>
      <c r="H431" s="22">
        <f t="shared" si="65"/>
        <v>9440.2999999999993</v>
      </c>
      <c r="I431" s="22">
        <f t="shared" si="66"/>
        <v>0</v>
      </c>
    </row>
    <row r="432" spans="1:9" ht="147" customHeight="1">
      <c r="A432" s="71" t="s">
        <v>825</v>
      </c>
      <c r="B432" s="26" t="s">
        <v>18</v>
      </c>
      <c r="C432" s="60" t="s">
        <v>833</v>
      </c>
      <c r="D432" s="73">
        <v>1529.3504</v>
      </c>
      <c r="E432" s="73">
        <v>0</v>
      </c>
      <c r="F432" s="73">
        <v>0</v>
      </c>
      <c r="G432" s="22">
        <f t="shared" si="64"/>
        <v>0</v>
      </c>
      <c r="H432" s="22">
        <f t="shared" si="65"/>
        <v>1529.3504</v>
      </c>
      <c r="I432" s="22">
        <f t="shared" si="66"/>
        <v>0</v>
      </c>
    </row>
    <row r="433" spans="1:9" ht="106.5" customHeight="1">
      <c r="A433" s="68" t="s">
        <v>826</v>
      </c>
      <c r="B433" s="26" t="s">
        <v>18</v>
      </c>
      <c r="C433" s="60" t="s">
        <v>834</v>
      </c>
      <c r="D433" s="73">
        <v>56.156399999999998</v>
      </c>
      <c r="E433" s="73">
        <v>0</v>
      </c>
      <c r="F433" s="73">
        <v>0</v>
      </c>
      <c r="G433" s="22">
        <f t="shared" si="64"/>
        <v>0</v>
      </c>
      <c r="H433" s="22">
        <f t="shared" si="65"/>
        <v>56.156399999999998</v>
      </c>
      <c r="I433" s="22">
        <f t="shared" si="66"/>
        <v>0</v>
      </c>
    </row>
    <row r="434" spans="1:9" ht="107.25" customHeight="1">
      <c r="A434" s="68" t="s">
        <v>827</v>
      </c>
      <c r="B434" s="26" t="s">
        <v>18</v>
      </c>
      <c r="C434" s="60" t="s">
        <v>835</v>
      </c>
      <c r="D434" s="73">
        <v>172.66919999999999</v>
      </c>
      <c r="E434" s="73">
        <v>0</v>
      </c>
      <c r="F434" s="73">
        <v>0</v>
      </c>
      <c r="G434" s="22">
        <f t="shared" ref="G434:G442" si="67">E434-F434</f>
        <v>0</v>
      </c>
      <c r="H434" s="22">
        <f t="shared" ref="H434:H442" si="68">D434-F434</f>
        <v>172.66919999999999</v>
      </c>
      <c r="I434" s="22">
        <f t="shared" ref="I434:I442" si="69">F434/D434*100</f>
        <v>0</v>
      </c>
    </row>
    <row r="435" spans="1:9" ht="106.5" customHeight="1">
      <c r="A435" s="71" t="s">
        <v>828</v>
      </c>
      <c r="B435" s="26" t="s">
        <v>18</v>
      </c>
      <c r="C435" s="60" t="s">
        <v>836</v>
      </c>
      <c r="D435" s="73">
        <v>3309.7044000000001</v>
      </c>
      <c r="E435" s="73">
        <v>0</v>
      </c>
      <c r="F435" s="73">
        <v>0</v>
      </c>
      <c r="G435" s="22">
        <f t="shared" si="67"/>
        <v>0</v>
      </c>
      <c r="H435" s="22">
        <f t="shared" si="68"/>
        <v>3309.7044000000001</v>
      </c>
      <c r="I435" s="22">
        <f t="shared" si="69"/>
        <v>0</v>
      </c>
    </row>
    <row r="436" spans="1:9" ht="108.75" customHeight="1">
      <c r="A436" s="71" t="s">
        <v>829</v>
      </c>
      <c r="B436" s="26" t="s">
        <v>18</v>
      </c>
      <c r="C436" s="60" t="s">
        <v>837</v>
      </c>
      <c r="D436" s="73">
        <v>2090.3208</v>
      </c>
      <c r="E436" s="73">
        <v>0</v>
      </c>
      <c r="F436" s="73">
        <v>0</v>
      </c>
      <c r="G436" s="22">
        <f t="shared" si="67"/>
        <v>0</v>
      </c>
      <c r="H436" s="22">
        <f t="shared" si="68"/>
        <v>2090.3208</v>
      </c>
      <c r="I436" s="22">
        <f t="shared" si="69"/>
        <v>0</v>
      </c>
    </row>
    <row r="437" spans="1:9" ht="87" customHeight="1">
      <c r="A437" s="68" t="s">
        <v>830</v>
      </c>
      <c r="B437" s="26" t="s">
        <v>18</v>
      </c>
      <c r="C437" s="60" t="s">
        <v>838</v>
      </c>
      <c r="D437" s="73">
        <v>909.08159999999998</v>
      </c>
      <c r="E437" s="73">
        <v>0</v>
      </c>
      <c r="F437" s="73">
        <v>0</v>
      </c>
      <c r="G437" s="22">
        <f t="shared" si="67"/>
        <v>0</v>
      </c>
      <c r="H437" s="22">
        <f t="shared" si="68"/>
        <v>909.08159999999998</v>
      </c>
      <c r="I437" s="22">
        <f t="shared" si="69"/>
        <v>0</v>
      </c>
    </row>
    <row r="438" spans="1:9" ht="96" customHeight="1">
      <c r="A438" s="68" t="s">
        <v>831</v>
      </c>
      <c r="B438" s="26" t="s">
        <v>18</v>
      </c>
      <c r="C438" s="60" t="s">
        <v>839</v>
      </c>
      <c r="D438" s="73">
        <v>75</v>
      </c>
      <c r="E438" s="73">
        <v>0</v>
      </c>
      <c r="F438" s="73">
        <v>0</v>
      </c>
      <c r="G438" s="22">
        <f t="shared" si="67"/>
        <v>0</v>
      </c>
      <c r="H438" s="22">
        <f t="shared" si="68"/>
        <v>75</v>
      </c>
      <c r="I438" s="22">
        <f t="shared" si="69"/>
        <v>0</v>
      </c>
    </row>
    <row r="439" spans="1:9" ht="112.5" customHeight="1">
      <c r="A439" s="71" t="s">
        <v>832</v>
      </c>
      <c r="B439" s="26" t="s">
        <v>18</v>
      </c>
      <c r="C439" s="60" t="s">
        <v>840</v>
      </c>
      <c r="D439" s="73">
        <v>2151.9612000000002</v>
      </c>
      <c r="E439" s="73">
        <v>0</v>
      </c>
      <c r="F439" s="73">
        <v>0</v>
      </c>
      <c r="G439" s="22">
        <f t="shared" si="67"/>
        <v>0</v>
      </c>
      <c r="H439" s="22">
        <f t="shared" si="68"/>
        <v>2151.9612000000002</v>
      </c>
      <c r="I439" s="22">
        <f t="shared" si="69"/>
        <v>0</v>
      </c>
    </row>
    <row r="440" spans="1:9" ht="114" customHeight="1">
      <c r="A440" s="68" t="s">
        <v>613</v>
      </c>
      <c r="B440" s="64" t="s">
        <v>18</v>
      </c>
      <c r="C440" s="60" t="s">
        <v>275</v>
      </c>
      <c r="D440" s="73">
        <v>17509.429</v>
      </c>
      <c r="E440" s="73">
        <v>8603.5329999999994</v>
      </c>
      <c r="F440" s="73">
        <v>8603.5329999999994</v>
      </c>
      <c r="G440" s="22">
        <f t="shared" si="67"/>
        <v>0</v>
      </c>
      <c r="H440" s="22">
        <f t="shared" si="68"/>
        <v>8905.8960000000006</v>
      </c>
      <c r="I440" s="22">
        <f t="shared" si="69"/>
        <v>49.136570929868704</v>
      </c>
    </row>
    <row r="441" spans="1:9" ht="108.75" customHeight="1">
      <c r="A441" s="71" t="s">
        <v>431</v>
      </c>
      <c r="B441" s="26" t="s">
        <v>18</v>
      </c>
      <c r="C441" s="60" t="s">
        <v>429</v>
      </c>
      <c r="D441" s="73">
        <v>4743.1486999999997</v>
      </c>
      <c r="E441" s="73">
        <v>2354.2785899999999</v>
      </c>
      <c r="F441" s="73">
        <v>2354.2785899999999</v>
      </c>
      <c r="G441" s="22">
        <f t="shared" si="67"/>
        <v>0</v>
      </c>
      <c r="H441" s="22">
        <f t="shared" si="68"/>
        <v>2388.8701099999998</v>
      </c>
      <c r="I441" s="22">
        <f t="shared" si="69"/>
        <v>49.635352777364957</v>
      </c>
    </row>
    <row r="442" spans="1:9" ht="115.5" customHeight="1">
      <c r="A442" s="71" t="s">
        <v>432</v>
      </c>
      <c r="B442" s="26" t="s">
        <v>18</v>
      </c>
      <c r="C442" s="60" t="s">
        <v>430</v>
      </c>
      <c r="D442" s="73">
        <v>287.04520000000002</v>
      </c>
      <c r="E442" s="73">
        <v>0</v>
      </c>
      <c r="F442" s="73">
        <v>0</v>
      </c>
      <c r="G442" s="22">
        <f t="shared" si="67"/>
        <v>0</v>
      </c>
      <c r="H442" s="22">
        <f t="shared" si="68"/>
        <v>287.04520000000002</v>
      </c>
      <c r="I442" s="22">
        <f t="shared" si="69"/>
        <v>0</v>
      </c>
    </row>
    <row r="443" spans="1:9" s="89" customFormat="1" ht="68.25" customHeight="1">
      <c r="A443" s="15" t="s">
        <v>31</v>
      </c>
      <c r="B443" s="16"/>
      <c r="C443" s="16" t="s">
        <v>277</v>
      </c>
      <c r="D443" s="18">
        <f>SUM(D444:D445)</f>
        <v>2958.5655999999999</v>
      </c>
      <c r="E443" s="18">
        <f>SUM(E444:E445)</f>
        <v>0</v>
      </c>
      <c r="F443" s="18">
        <f>SUM(F444:F445)</f>
        <v>0</v>
      </c>
      <c r="G443" s="18">
        <f t="shared" si="64"/>
        <v>0</v>
      </c>
      <c r="H443" s="18">
        <f t="shared" si="65"/>
        <v>2958.5655999999999</v>
      </c>
      <c r="I443" s="18">
        <f t="shared" si="66"/>
        <v>0</v>
      </c>
    </row>
    <row r="444" spans="1:9" s="90" customFormat="1" ht="60.75" customHeight="1">
      <c r="A444" s="68" t="s">
        <v>841</v>
      </c>
      <c r="B444" s="74">
        <v>441</v>
      </c>
      <c r="C444" s="60" t="s">
        <v>614</v>
      </c>
      <c r="D444" s="73">
        <v>684.34559999999999</v>
      </c>
      <c r="E444" s="73">
        <v>0</v>
      </c>
      <c r="F444" s="73">
        <v>0</v>
      </c>
      <c r="G444" s="23">
        <f t="shared" ref="G444:G445" si="70">E444-F444</f>
        <v>0</v>
      </c>
      <c r="H444" s="23">
        <f t="shared" ref="H444:H445" si="71">D444-F444</f>
        <v>684.34559999999999</v>
      </c>
      <c r="I444" s="23">
        <f t="shared" ref="I444:I445" si="72">F444/D444*100</f>
        <v>0</v>
      </c>
    </row>
    <row r="445" spans="1:9" s="90" customFormat="1" ht="147" customHeight="1">
      <c r="A445" s="71" t="s">
        <v>842</v>
      </c>
      <c r="B445" s="74">
        <v>441</v>
      </c>
      <c r="C445" s="60" t="s">
        <v>843</v>
      </c>
      <c r="D445" s="73">
        <v>2274.2199999999998</v>
      </c>
      <c r="E445" s="73">
        <v>0</v>
      </c>
      <c r="F445" s="73">
        <v>0</v>
      </c>
      <c r="G445" s="23">
        <f t="shared" si="70"/>
        <v>0</v>
      </c>
      <c r="H445" s="23">
        <f t="shared" si="71"/>
        <v>2274.2199999999998</v>
      </c>
      <c r="I445" s="23">
        <f t="shared" si="72"/>
        <v>0</v>
      </c>
    </row>
    <row r="446" spans="1:9" ht="60" customHeight="1">
      <c r="A446" s="15" t="s">
        <v>30</v>
      </c>
      <c r="B446" s="16"/>
      <c r="C446" s="16" t="s">
        <v>276</v>
      </c>
      <c r="D446" s="18">
        <f>SUM(D447:D448)</f>
        <v>24800.199999999997</v>
      </c>
      <c r="E446" s="18">
        <f t="shared" ref="E446:F446" si="73">SUM(E447:E448)</f>
        <v>6366.8813399999999</v>
      </c>
      <c r="F446" s="18">
        <f t="shared" si="73"/>
        <v>6366.8813399999999</v>
      </c>
      <c r="G446" s="18">
        <f t="shared" ref="G446:G448" si="74">E446-F446</f>
        <v>0</v>
      </c>
      <c r="H446" s="18">
        <f t="shared" ref="H446:H448" si="75">D446-F446</f>
        <v>18433.318659999997</v>
      </c>
      <c r="I446" s="18">
        <f t="shared" ref="I446:I448" si="76">F446/D446*100</f>
        <v>25.672701591116205</v>
      </c>
    </row>
    <row r="447" spans="1:9" ht="66.75" customHeight="1">
      <c r="A447" s="68" t="s">
        <v>844</v>
      </c>
      <c r="B447" s="67">
        <v>441</v>
      </c>
      <c r="C447" s="60" t="s">
        <v>846</v>
      </c>
      <c r="D447" s="73">
        <v>0.1</v>
      </c>
      <c r="E447" s="73">
        <v>0</v>
      </c>
      <c r="F447" s="73">
        <v>0</v>
      </c>
      <c r="G447" s="22">
        <f t="shared" si="74"/>
        <v>0</v>
      </c>
      <c r="H447" s="22">
        <f t="shared" si="75"/>
        <v>0.1</v>
      </c>
      <c r="I447" s="22">
        <f t="shared" si="76"/>
        <v>0</v>
      </c>
    </row>
    <row r="448" spans="1:9" ht="126.75" customHeight="1">
      <c r="A448" s="71" t="s">
        <v>845</v>
      </c>
      <c r="B448" s="67">
        <v>441</v>
      </c>
      <c r="C448" s="60" t="s">
        <v>847</v>
      </c>
      <c r="D448" s="73">
        <v>24800.1</v>
      </c>
      <c r="E448" s="73">
        <v>6366.8813399999999</v>
      </c>
      <c r="F448" s="73">
        <v>6366.8813399999999</v>
      </c>
      <c r="G448" s="22">
        <f t="shared" si="74"/>
        <v>0</v>
      </c>
      <c r="H448" s="22">
        <f t="shared" si="75"/>
        <v>18433.218659999999</v>
      </c>
      <c r="I448" s="22">
        <f t="shared" si="76"/>
        <v>25.672805109656814</v>
      </c>
    </row>
    <row r="449" spans="1:9" s="88" customFormat="1" ht="42.75" customHeight="1">
      <c r="A449" s="203" t="s">
        <v>69</v>
      </c>
      <c r="B449" s="204"/>
      <c r="C449" s="204"/>
      <c r="D449" s="204"/>
      <c r="E449" s="204"/>
      <c r="F449" s="204"/>
      <c r="G449" s="204"/>
      <c r="H449" s="204"/>
      <c r="I449" s="204"/>
    </row>
    <row r="450" spans="1:9" s="87" customFormat="1" ht="27" customHeight="1">
      <c r="A450" s="8" t="s">
        <v>1</v>
      </c>
      <c r="B450" s="41"/>
      <c r="C450" s="128">
        <v>1500000000</v>
      </c>
      <c r="D450" s="129">
        <f>D452+D456+D454</f>
        <v>24839.537</v>
      </c>
      <c r="E450" s="129">
        <f>E452+E456+E454</f>
        <v>8671.8500600000007</v>
      </c>
      <c r="F450" s="129">
        <f>F452+F456</f>
        <v>8671.8500600000007</v>
      </c>
      <c r="G450" s="129">
        <f>E450-F450</f>
        <v>0</v>
      </c>
      <c r="H450" s="129">
        <f t="shared" ref="H450" si="77">D450-F450</f>
        <v>16167.68694</v>
      </c>
      <c r="I450" s="129">
        <f>F450/D450*100</f>
        <v>34.911480274370653</v>
      </c>
    </row>
    <row r="451" spans="1:9" ht="30.75" customHeight="1">
      <c r="A451" s="11" t="s">
        <v>6</v>
      </c>
      <c r="B451" s="42"/>
      <c r="C451" s="43"/>
      <c r="D451" s="44"/>
      <c r="E451" s="44"/>
      <c r="F451" s="118"/>
      <c r="G451" s="44"/>
      <c r="H451" s="44"/>
      <c r="I451" s="44"/>
    </row>
    <row r="452" spans="1:9" s="89" customFormat="1" ht="52.5" customHeight="1">
      <c r="A452" s="15" t="s">
        <v>32</v>
      </c>
      <c r="B452" s="16"/>
      <c r="C452" s="45" t="s">
        <v>279</v>
      </c>
      <c r="D452" s="18">
        <f>SUM(D453:D453)</f>
        <v>23929.537</v>
      </c>
      <c r="E452" s="18">
        <f>SUM(E453:E453)</f>
        <v>8671.8500600000007</v>
      </c>
      <c r="F452" s="18">
        <f>SUM(F453:F453)</f>
        <v>8671.8500600000007</v>
      </c>
      <c r="G452" s="18">
        <f t="shared" ref="G452:G456" si="78">E452-F452</f>
        <v>0</v>
      </c>
      <c r="H452" s="18">
        <f t="shared" ref="H452:H453" si="79">D452-F452</f>
        <v>15257.68694</v>
      </c>
      <c r="I452" s="18">
        <f t="shared" ref="I452:I453" si="80">F452/D452*100</f>
        <v>36.239105085902835</v>
      </c>
    </row>
    <row r="453" spans="1:9" ht="101.25" customHeight="1">
      <c r="A453" s="71" t="s">
        <v>848</v>
      </c>
      <c r="B453" s="107">
        <v>441</v>
      </c>
      <c r="C453" s="21" t="s">
        <v>281</v>
      </c>
      <c r="D453" s="73">
        <v>23929.537</v>
      </c>
      <c r="E453" s="73">
        <v>8671.8500600000007</v>
      </c>
      <c r="F453" s="73">
        <v>8671.8500600000007</v>
      </c>
      <c r="G453" s="22">
        <f t="shared" si="78"/>
        <v>0</v>
      </c>
      <c r="H453" s="22">
        <f t="shared" si="79"/>
        <v>15257.68694</v>
      </c>
      <c r="I453" s="22">
        <f t="shared" si="80"/>
        <v>36.239105085902835</v>
      </c>
    </row>
    <row r="454" spans="1:9" ht="63" customHeight="1">
      <c r="A454" s="171" t="s">
        <v>615</v>
      </c>
      <c r="B454" s="175"/>
      <c r="C454" s="172" t="s">
        <v>616</v>
      </c>
      <c r="D454" s="136">
        <f>SUM(D455:D455)</f>
        <v>10</v>
      </c>
      <c r="E454" s="136">
        <f>SUM(E455:E455)</f>
        <v>0</v>
      </c>
      <c r="F454" s="143">
        <f>SUM(F455:F455)</f>
        <v>0</v>
      </c>
      <c r="G454" s="18">
        <f t="shared" ref="G454:G455" si="81">E454-F454</f>
        <v>0</v>
      </c>
      <c r="H454" s="18">
        <f t="shared" ref="H454:H455" si="82">D454-F454</f>
        <v>10</v>
      </c>
      <c r="I454" s="18">
        <f t="shared" ref="I454:I455" si="83">F454/D454*100</f>
        <v>0</v>
      </c>
    </row>
    <row r="455" spans="1:9" ht="148.5" customHeight="1">
      <c r="A455" s="71" t="s">
        <v>617</v>
      </c>
      <c r="B455" s="107">
        <v>441</v>
      </c>
      <c r="C455" s="164" t="s">
        <v>618</v>
      </c>
      <c r="D455" s="73">
        <v>10</v>
      </c>
      <c r="E455" s="135">
        <v>0</v>
      </c>
      <c r="F455" s="135">
        <v>0</v>
      </c>
      <c r="G455" s="23">
        <f t="shared" si="81"/>
        <v>0</v>
      </c>
      <c r="H455" s="23">
        <f t="shared" si="82"/>
        <v>10</v>
      </c>
      <c r="I455" s="23">
        <f t="shared" si="83"/>
        <v>0</v>
      </c>
    </row>
    <row r="456" spans="1:9" ht="57.75" customHeight="1">
      <c r="A456" s="15" t="s">
        <v>70</v>
      </c>
      <c r="B456" s="16"/>
      <c r="C456" s="16" t="s">
        <v>280</v>
      </c>
      <c r="D456" s="18">
        <f>SUM(D457)</f>
        <v>900</v>
      </c>
      <c r="E456" s="18">
        <f t="shared" ref="E456:F456" si="84">SUM(E457)</f>
        <v>0</v>
      </c>
      <c r="F456" s="18">
        <f t="shared" si="84"/>
        <v>0</v>
      </c>
      <c r="G456" s="141">
        <f t="shared" si="78"/>
        <v>0</v>
      </c>
      <c r="H456" s="18">
        <f t="shared" ref="H456:H457" si="85">D456-F456</f>
        <v>900</v>
      </c>
      <c r="I456" s="18">
        <f t="shared" ref="I456:I457" si="86">F456/D456*100</f>
        <v>0</v>
      </c>
    </row>
    <row r="457" spans="1:9" ht="58.5" customHeight="1">
      <c r="A457" s="68" t="s">
        <v>71</v>
      </c>
      <c r="B457" s="110">
        <v>441</v>
      </c>
      <c r="C457" s="69" t="s">
        <v>282</v>
      </c>
      <c r="D457" s="73">
        <v>900</v>
      </c>
      <c r="E457" s="135">
        <v>0</v>
      </c>
      <c r="F457" s="135">
        <v>0</v>
      </c>
      <c r="G457" s="23">
        <f>SUM(G458:G458)</f>
        <v>0</v>
      </c>
      <c r="H457" s="23">
        <f t="shared" si="85"/>
        <v>900</v>
      </c>
      <c r="I457" s="23">
        <f t="shared" si="86"/>
        <v>0</v>
      </c>
    </row>
    <row r="458" spans="1:9" s="88" customFormat="1" ht="40.5" customHeight="1">
      <c r="A458" s="206" t="s">
        <v>67</v>
      </c>
      <c r="B458" s="207"/>
      <c r="C458" s="207"/>
      <c r="D458" s="207"/>
      <c r="E458" s="207"/>
      <c r="F458" s="207"/>
      <c r="G458" s="207"/>
      <c r="H458" s="207"/>
      <c r="I458" s="207"/>
    </row>
    <row r="459" spans="1:9" s="88" customFormat="1" ht="18.75" customHeight="1">
      <c r="A459" s="207"/>
      <c r="B459" s="207"/>
      <c r="C459" s="207"/>
      <c r="D459" s="207"/>
      <c r="E459" s="207"/>
      <c r="F459" s="207"/>
      <c r="G459" s="207"/>
      <c r="H459" s="207"/>
      <c r="I459" s="207"/>
    </row>
    <row r="460" spans="1:9" s="87" customFormat="1" ht="25.5" customHeight="1">
      <c r="A460" s="46" t="s">
        <v>1</v>
      </c>
      <c r="B460" s="28"/>
      <c r="C460" s="130" t="s">
        <v>283</v>
      </c>
      <c r="D460" s="129">
        <f>D462+D466+D468+D474+D486+D493</f>
        <v>186828.40031</v>
      </c>
      <c r="E460" s="129">
        <f>E462+E466+E468+E474+E486+E493</f>
        <v>18698.875509999998</v>
      </c>
      <c r="F460" s="129">
        <f>F462+F466+F468+F474+F486+F493</f>
        <v>18698.875509999998</v>
      </c>
      <c r="G460" s="129">
        <f>E460-F460</f>
        <v>0</v>
      </c>
      <c r="H460" s="124">
        <f t="shared" ref="H460:H494" si="87">D460-F460</f>
        <v>168129.52480000001</v>
      </c>
      <c r="I460" s="124">
        <f t="shared" ref="I460:I494" si="88">F460/D460*100</f>
        <v>10.008582998609093</v>
      </c>
    </row>
    <row r="461" spans="1:9" ht="32.25" customHeight="1">
      <c r="A461" s="43" t="s">
        <v>6</v>
      </c>
      <c r="B461" s="30"/>
      <c r="C461" s="47"/>
      <c r="D461" s="48"/>
      <c r="E461" s="48"/>
      <c r="F461" s="117"/>
      <c r="G461" s="48"/>
      <c r="H461" s="48"/>
      <c r="I461" s="48"/>
    </row>
    <row r="462" spans="1:9" ht="45.75" customHeight="1">
      <c r="A462" s="171" t="s">
        <v>619</v>
      </c>
      <c r="B462" s="176"/>
      <c r="C462" s="172" t="s">
        <v>623</v>
      </c>
      <c r="D462" s="18">
        <f>SUM(D463:D465)</f>
        <v>5390.66986</v>
      </c>
      <c r="E462" s="18">
        <f>SUM(E463:E465)</f>
        <v>0</v>
      </c>
      <c r="F462" s="18">
        <f>SUM(F463:F465)</f>
        <v>0</v>
      </c>
      <c r="G462" s="18">
        <f t="shared" ref="G462:G465" si="89">E462-F462</f>
        <v>0</v>
      </c>
      <c r="H462" s="18">
        <f t="shared" ref="H462:H465" si="90">D462-F462</f>
        <v>5390.66986</v>
      </c>
      <c r="I462" s="18">
        <f t="shared" si="88"/>
        <v>0</v>
      </c>
    </row>
    <row r="463" spans="1:9" ht="39" customHeight="1">
      <c r="A463" s="68" t="s">
        <v>849</v>
      </c>
      <c r="B463" s="76">
        <v>441</v>
      </c>
      <c r="C463" s="60" t="s">
        <v>850</v>
      </c>
      <c r="D463" s="73">
        <v>300</v>
      </c>
      <c r="E463" s="73">
        <v>0</v>
      </c>
      <c r="F463" s="73">
        <v>0</v>
      </c>
      <c r="G463" s="23">
        <f t="shared" si="89"/>
        <v>0</v>
      </c>
      <c r="H463" s="23">
        <f t="shared" si="90"/>
        <v>300</v>
      </c>
      <c r="I463" s="23">
        <f>F463/D463*100</f>
        <v>0</v>
      </c>
    </row>
    <row r="464" spans="1:9" ht="102.75" customHeight="1">
      <c r="A464" s="71" t="s">
        <v>620</v>
      </c>
      <c r="B464" s="76">
        <v>441</v>
      </c>
      <c r="C464" s="60" t="s">
        <v>621</v>
      </c>
      <c r="D464" s="73">
        <v>5000</v>
      </c>
      <c r="E464" s="73">
        <v>0</v>
      </c>
      <c r="F464" s="73">
        <v>0</v>
      </c>
      <c r="G464" s="23">
        <f t="shared" si="89"/>
        <v>0</v>
      </c>
      <c r="H464" s="23">
        <f t="shared" si="90"/>
        <v>5000</v>
      </c>
      <c r="I464" s="23">
        <f t="shared" si="88"/>
        <v>0</v>
      </c>
    </row>
    <row r="465" spans="1:9" ht="101.25" customHeight="1">
      <c r="A465" s="68" t="s">
        <v>490</v>
      </c>
      <c r="B465" s="177">
        <v>441</v>
      </c>
      <c r="C465" s="60" t="s">
        <v>622</v>
      </c>
      <c r="D465" s="73">
        <v>90.66986</v>
      </c>
      <c r="E465" s="73">
        <v>0</v>
      </c>
      <c r="F465" s="73">
        <v>0</v>
      </c>
      <c r="G465" s="23">
        <f t="shared" si="89"/>
        <v>0</v>
      </c>
      <c r="H465" s="23">
        <f t="shared" si="90"/>
        <v>90.66986</v>
      </c>
      <c r="I465" s="23">
        <f t="shared" si="88"/>
        <v>0</v>
      </c>
    </row>
    <row r="466" spans="1:9" ht="77.25" customHeight="1">
      <c r="A466" s="178" t="s">
        <v>624</v>
      </c>
      <c r="B466" s="196"/>
      <c r="C466" s="75" t="s">
        <v>625</v>
      </c>
      <c r="D466" s="136">
        <f>D467</f>
        <v>5156.3951999999999</v>
      </c>
      <c r="E466" s="136">
        <f>E467</f>
        <v>5156.3951999999999</v>
      </c>
      <c r="F466" s="136">
        <f>F467</f>
        <v>5156.3951999999999</v>
      </c>
      <c r="G466" s="18">
        <f t="shared" ref="G466:G467" si="91">E466-F466</f>
        <v>0</v>
      </c>
      <c r="H466" s="18">
        <f t="shared" ref="H466:H467" si="92">D466-F466</f>
        <v>0</v>
      </c>
      <c r="I466" s="183">
        <f t="shared" ref="I466:I467" si="93">F466/D466*100</f>
        <v>100</v>
      </c>
    </row>
    <row r="467" spans="1:9" ht="129.75" customHeight="1">
      <c r="A467" s="71" t="s">
        <v>626</v>
      </c>
      <c r="B467" s="177" t="s">
        <v>18</v>
      </c>
      <c r="C467" s="60" t="s">
        <v>627</v>
      </c>
      <c r="D467" s="73">
        <v>5156.3951999999999</v>
      </c>
      <c r="E467" s="73">
        <v>5156.3951999999999</v>
      </c>
      <c r="F467" s="73">
        <v>5156.3951999999999</v>
      </c>
      <c r="G467" s="23">
        <f t="shared" si="91"/>
        <v>0</v>
      </c>
      <c r="H467" s="23">
        <f t="shared" si="92"/>
        <v>0</v>
      </c>
      <c r="I467" s="23">
        <f t="shared" si="93"/>
        <v>100</v>
      </c>
    </row>
    <row r="468" spans="1:9" s="89" customFormat="1" ht="54" customHeight="1">
      <c r="A468" s="15" t="s">
        <v>33</v>
      </c>
      <c r="B468" s="16"/>
      <c r="C468" s="16" t="s">
        <v>284</v>
      </c>
      <c r="D468" s="18">
        <f>SUM(D469:D473)</f>
        <v>130671.2547</v>
      </c>
      <c r="E468" s="18">
        <f>SUM(E469:E473)</f>
        <v>1521.81377</v>
      </c>
      <c r="F468" s="18">
        <f>SUM(F469:F473)</f>
        <v>1521.81377</v>
      </c>
      <c r="G468" s="18">
        <f t="shared" ref="G468:G494" si="94">E468-F468</f>
        <v>0</v>
      </c>
      <c r="H468" s="18">
        <f t="shared" si="87"/>
        <v>129149.44093000001</v>
      </c>
      <c r="I468" s="18">
        <f t="shared" si="88"/>
        <v>1.1646125029516534</v>
      </c>
    </row>
    <row r="469" spans="1:9" s="89" customFormat="1" ht="99.75" customHeight="1">
      <c r="A469" s="68" t="s">
        <v>851</v>
      </c>
      <c r="B469" s="76">
        <v>441</v>
      </c>
      <c r="C469" s="60" t="s">
        <v>855</v>
      </c>
      <c r="D469" s="73">
        <v>4788.8276999999998</v>
      </c>
      <c r="E469" s="73">
        <v>742.34820000000002</v>
      </c>
      <c r="F469" s="73">
        <v>742.34820000000002</v>
      </c>
      <c r="G469" s="23">
        <f t="shared" si="94"/>
        <v>0</v>
      </c>
      <c r="H469" s="23">
        <f t="shared" si="87"/>
        <v>4046.4794999999999</v>
      </c>
      <c r="I469" s="23">
        <f t="shared" si="88"/>
        <v>15.501668602526669</v>
      </c>
    </row>
    <row r="470" spans="1:9" s="89" customFormat="1" ht="69" customHeight="1">
      <c r="A470" s="68" t="s">
        <v>852</v>
      </c>
      <c r="B470" s="76">
        <v>441</v>
      </c>
      <c r="C470" s="60" t="s">
        <v>856</v>
      </c>
      <c r="D470" s="73">
        <v>60000</v>
      </c>
      <c r="E470" s="73">
        <v>0</v>
      </c>
      <c r="F470" s="73">
        <v>0</v>
      </c>
      <c r="G470" s="23">
        <f t="shared" si="94"/>
        <v>0</v>
      </c>
      <c r="H470" s="23">
        <f t="shared" si="87"/>
        <v>60000</v>
      </c>
      <c r="I470" s="23">
        <f t="shared" si="88"/>
        <v>0</v>
      </c>
    </row>
    <row r="471" spans="1:9" s="89" customFormat="1" ht="103.5" customHeight="1">
      <c r="A471" s="71" t="s">
        <v>853</v>
      </c>
      <c r="B471" s="76">
        <v>441</v>
      </c>
      <c r="C471" s="60" t="s">
        <v>857</v>
      </c>
      <c r="D471" s="73">
        <v>4820.4430000000002</v>
      </c>
      <c r="E471" s="73">
        <v>779.46556999999996</v>
      </c>
      <c r="F471" s="73">
        <v>779.46556999999996</v>
      </c>
      <c r="G471" s="23">
        <f t="shared" si="94"/>
        <v>0</v>
      </c>
      <c r="H471" s="23">
        <f t="shared" si="87"/>
        <v>4040.9774300000004</v>
      </c>
      <c r="I471" s="23">
        <f t="shared" si="88"/>
        <v>16.169998690991676</v>
      </c>
    </row>
    <row r="472" spans="1:9" s="89" customFormat="1" ht="54" customHeight="1">
      <c r="A472" s="68" t="s">
        <v>854</v>
      </c>
      <c r="B472" s="76">
        <v>441</v>
      </c>
      <c r="C472" s="60" t="s">
        <v>858</v>
      </c>
      <c r="D472" s="73">
        <v>60000</v>
      </c>
      <c r="E472" s="73">
        <v>0</v>
      </c>
      <c r="F472" s="73">
        <v>0</v>
      </c>
      <c r="G472" s="23">
        <f t="shared" si="94"/>
        <v>0</v>
      </c>
      <c r="H472" s="23">
        <f t="shared" si="87"/>
        <v>60000</v>
      </c>
      <c r="I472" s="23">
        <f t="shared" si="88"/>
        <v>0</v>
      </c>
    </row>
    <row r="473" spans="1:9" s="90" customFormat="1" ht="111" customHeight="1">
      <c r="A473" s="68" t="s">
        <v>515</v>
      </c>
      <c r="B473" s="76">
        <v>441</v>
      </c>
      <c r="C473" s="60" t="s">
        <v>501</v>
      </c>
      <c r="D473" s="73">
        <v>1061.9839999999999</v>
      </c>
      <c r="E473" s="73">
        <v>0</v>
      </c>
      <c r="F473" s="73">
        <v>0</v>
      </c>
      <c r="G473" s="23">
        <f t="shared" si="94"/>
        <v>0</v>
      </c>
      <c r="H473" s="23">
        <f t="shared" si="87"/>
        <v>1061.9839999999999</v>
      </c>
      <c r="I473" s="23">
        <f t="shared" si="88"/>
        <v>0</v>
      </c>
    </row>
    <row r="474" spans="1:9" s="97" customFormat="1" ht="80.25" customHeight="1">
      <c r="A474" s="15" t="s">
        <v>45</v>
      </c>
      <c r="B474" s="16"/>
      <c r="C474" s="16" t="s">
        <v>285</v>
      </c>
      <c r="D474" s="18">
        <f>SUM(D475:D485)</f>
        <v>14281.710939999999</v>
      </c>
      <c r="E474" s="18">
        <f>SUM(E475:E485)</f>
        <v>1352.55448</v>
      </c>
      <c r="F474" s="18">
        <f>SUM(F475:F485)</f>
        <v>1352.55448</v>
      </c>
      <c r="G474" s="18">
        <f t="shared" si="94"/>
        <v>0</v>
      </c>
      <c r="H474" s="18">
        <f t="shared" si="87"/>
        <v>12929.156459999998</v>
      </c>
      <c r="I474" s="18">
        <f t="shared" si="88"/>
        <v>9.4705353278911844</v>
      </c>
    </row>
    <row r="475" spans="1:9" ht="60.75" customHeight="1">
      <c r="A475" s="68" t="s">
        <v>859</v>
      </c>
      <c r="B475" s="26" t="s">
        <v>18</v>
      </c>
      <c r="C475" s="60" t="s">
        <v>867</v>
      </c>
      <c r="D475" s="73">
        <v>1614.1997799999999</v>
      </c>
      <c r="E475" s="73">
        <v>0</v>
      </c>
      <c r="F475" s="73">
        <v>0</v>
      </c>
      <c r="G475" s="23">
        <f t="shared" si="94"/>
        <v>0</v>
      </c>
      <c r="H475" s="23">
        <f t="shared" si="87"/>
        <v>1614.1997799999999</v>
      </c>
      <c r="I475" s="23">
        <f t="shared" si="88"/>
        <v>0</v>
      </c>
    </row>
    <row r="476" spans="1:9" ht="59.25" customHeight="1">
      <c r="A476" s="68" t="s">
        <v>860</v>
      </c>
      <c r="B476" s="26" t="s">
        <v>18</v>
      </c>
      <c r="C476" s="60" t="s">
        <v>629</v>
      </c>
      <c r="D476" s="73">
        <v>311.14418000000001</v>
      </c>
      <c r="E476" s="73">
        <v>230.20777000000001</v>
      </c>
      <c r="F476" s="73">
        <v>230.20777000000001</v>
      </c>
      <c r="G476" s="23">
        <f t="shared" si="94"/>
        <v>0</v>
      </c>
      <c r="H476" s="23">
        <f t="shared" si="87"/>
        <v>80.936409999999995</v>
      </c>
      <c r="I476" s="23">
        <f t="shared" si="88"/>
        <v>73.987490301120204</v>
      </c>
    </row>
    <row r="477" spans="1:9" ht="66" customHeight="1">
      <c r="A477" s="68" t="s">
        <v>628</v>
      </c>
      <c r="B477" s="26" t="s">
        <v>18</v>
      </c>
      <c r="C477" s="60" t="s">
        <v>630</v>
      </c>
      <c r="D477" s="73">
        <v>124.69</v>
      </c>
      <c r="E477" s="73">
        <v>0</v>
      </c>
      <c r="F477" s="73">
        <v>0</v>
      </c>
      <c r="G477" s="23">
        <f t="shared" si="94"/>
        <v>0</v>
      </c>
      <c r="H477" s="23">
        <f t="shared" si="87"/>
        <v>124.69</v>
      </c>
      <c r="I477" s="23">
        <f t="shared" si="88"/>
        <v>0</v>
      </c>
    </row>
    <row r="478" spans="1:9" ht="59.25" customHeight="1">
      <c r="A478" s="68" t="s">
        <v>861</v>
      </c>
      <c r="B478" s="26" t="s">
        <v>18</v>
      </c>
      <c r="C478" s="60" t="s">
        <v>868</v>
      </c>
      <c r="D478" s="73">
        <v>639.91836000000001</v>
      </c>
      <c r="E478" s="73">
        <v>0</v>
      </c>
      <c r="F478" s="73">
        <v>0</v>
      </c>
      <c r="G478" s="23">
        <f t="shared" si="94"/>
        <v>0</v>
      </c>
      <c r="H478" s="23">
        <f t="shared" si="87"/>
        <v>639.91836000000001</v>
      </c>
      <c r="I478" s="23">
        <f t="shared" si="88"/>
        <v>0</v>
      </c>
    </row>
    <row r="479" spans="1:9" ht="70.5" customHeight="1">
      <c r="A479" s="68" t="s">
        <v>862</v>
      </c>
      <c r="B479" s="26" t="s">
        <v>18</v>
      </c>
      <c r="C479" s="60" t="s">
        <v>869</v>
      </c>
      <c r="D479" s="73">
        <v>1549.2082499999999</v>
      </c>
      <c r="E479" s="73">
        <v>0</v>
      </c>
      <c r="F479" s="73">
        <v>0</v>
      </c>
      <c r="G479" s="23">
        <f t="shared" si="94"/>
        <v>0</v>
      </c>
      <c r="H479" s="23">
        <f t="shared" si="87"/>
        <v>1549.2082499999999</v>
      </c>
      <c r="I479" s="23">
        <f t="shared" si="88"/>
        <v>0</v>
      </c>
    </row>
    <row r="480" spans="1:9" ht="67.5" customHeight="1">
      <c r="A480" s="68" t="s">
        <v>406</v>
      </c>
      <c r="B480" s="26" t="s">
        <v>18</v>
      </c>
      <c r="C480" s="60" t="s">
        <v>435</v>
      </c>
      <c r="D480" s="73">
        <v>550</v>
      </c>
      <c r="E480" s="73">
        <v>450</v>
      </c>
      <c r="F480" s="73">
        <v>450</v>
      </c>
      <c r="G480" s="23">
        <f t="shared" si="94"/>
        <v>0</v>
      </c>
      <c r="H480" s="23">
        <f t="shared" si="87"/>
        <v>100</v>
      </c>
      <c r="I480" s="23">
        <f t="shared" si="88"/>
        <v>81.818181818181827</v>
      </c>
    </row>
    <row r="481" spans="1:9" ht="65.25" customHeight="1">
      <c r="A481" s="68" t="s">
        <v>407</v>
      </c>
      <c r="B481" s="26" t="s">
        <v>18</v>
      </c>
      <c r="C481" s="60" t="s">
        <v>436</v>
      </c>
      <c r="D481" s="73">
        <v>900</v>
      </c>
      <c r="E481" s="73">
        <v>672.34671000000003</v>
      </c>
      <c r="F481" s="73">
        <v>672.34671000000003</v>
      </c>
      <c r="G481" s="23">
        <f t="shared" si="94"/>
        <v>0</v>
      </c>
      <c r="H481" s="23">
        <f t="shared" si="87"/>
        <v>227.65328999999997</v>
      </c>
      <c r="I481" s="23">
        <f t="shared" si="88"/>
        <v>74.705190000000002</v>
      </c>
    </row>
    <row r="482" spans="1:9" ht="51" customHeight="1">
      <c r="A482" s="68" t="s">
        <v>863</v>
      </c>
      <c r="B482" s="26" t="s">
        <v>18</v>
      </c>
      <c r="C482" s="60" t="s">
        <v>870</v>
      </c>
      <c r="D482" s="73">
        <v>742.47832000000005</v>
      </c>
      <c r="E482" s="73">
        <v>0</v>
      </c>
      <c r="F482" s="73">
        <v>0</v>
      </c>
      <c r="G482" s="23">
        <f t="shared" si="94"/>
        <v>0</v>
      </c>
      <c r="H482" s="23">
        <f t="shared" si="87"/>
        <v>742.47832000000005</v>
      </c>
      <c r="I482" s="23">
        <f t="shared" si="88"/>
        <v>0</v>
      </c>
    </row>
    <row r="483" spans="1:9" ht="55.5" customHeight="1">
      <c r="A483" s="68" t="s">
        <v>864</v>
      </c>
      <c r="B483" s="26" t="s">
        <v>18</v>
      </c>
      <c r="C483" s="60" t="s">
        <v>871</v>
      </c>
      <c r="D483" s="73">
        <v>488.74979999999999</v>
      </c>
      <c r="E483" s="73">
        <v>0</v>
      </c>
      <c r="F483" s="73">
        <v>0</v>
      </c>
      <c r="G483" s="23">
        <f t="shared" si="94"/>
        <v>0</v>
      </c>
      <c r="H483" s="23">
        <f t="shared" si="87"/>
        <v>488.74979999999999</v>
      </c>
      <c r="I483" s="23">
        <f t="shared" si="88"/>
        <v>0</v>
      </c>
    </row>
    <row r="484" spans="1:9" ht="42.75" customHeight="1">
      <c r="A484" s="68" t="s">
        <v>865</v>
      </c>
      <c r="B484" s="26" t="s">
        <v>18</v>
      </c>
      <c r="C484" s="60" t="s">
        <v>872</v>
      </c>
      <c r="D484" s="73">
        <v>4420.8289299999997</v>
      </c>
      <c r="E484" s="73">
        <v>0</v>
      </c>
      <c r="F484" s="73">
        <v>0</v>
      </c>
      <c r="G484" s="23">
        <f t="shared" si="94"/>
        <v>0</v>
      </c>
      <c r="H484" s="23">
        <f t="shared" si="87"/>
        <v>4420.8289299999997</v>
      </c>
      <c r="I484" s="23">
        <f t="shared" si="88"/>
        <v>0</v>
      </c>
    </row>
    <row r="485" spans="1:9" ht="42.75" customHeight="1">
      <c r="A485" s="68" t="s">
        <v>866</v>
      </c>
      <c r="B485" s="26" t="s">
        <v>18</v>
      </c>
      <c r="C485" s="60" t="s">
        <v>873</v>
      </c>
      <c r="D485" s="73">
        <v>2940.49332</v>
      </c>
      <c r="E485" s="73">
        <v>0</v>
      </c>
      <c r="F485" s="73">
        <v>0</v>
      </c>
      <c r="G485" s="23">
        <f t="shared" si="94"/>
        <v>0</v>
      </c>
      <c r="H485" s="23">
        <f t="shared" si="87"/>
        <v>2940.49332</v>
      </c>
      <c r="I485" s="23">
        <f t="shared" si="88"/>
        <v>0</v>
      </c>
    </row>
    <row r="486" spans="1:9" s="89" customFormat="1" ht="57" customHeight="1">
      <c r="A486" s="15" t="s">
        <v>34</v>
      </c>
      <c r="B486" s="184"/>
      <c r="C486" s="16" t="s">
        <v>286</v>
      </c>
      <c r="D486" s="18">
        <f>SUM(D487:D492)</f>
        <v>4700</v>
      </c>
      <c r="E486" s="18">
        <f>SUM(E487:E492)</f>
        <v>599.07196999999996</v>
      </c>
      <c r="F486" s="18">
        <f>SUM(F487:F492)</f>
        <v>599.07196999999996</v>
      </c>
      <c r="G486" s="18">
        <f t="shared" si="94"/>
        <v>0</v>
      </c>
      <c r="H486" s="18">
        <f t="shared" si="87"/>
        <v>4100.92803</v>
      </c>
      <c r="I486" s="18">
        <f t="shared" si="88"/>
        <v>12.746212127659573</v>
      </c>
    </row>
    <row r="487" spans="1:9" s="90" customFormat="1" ht="41.25" customHeight="1">
      <c r="A487" s="68" t="s">
        <v>874</v>
      </c>
      <c r="B487" s="110">
        <v>441</v>
      </c>
      <c r="C487" s="60" t="s">
        <v>878</v>
      </c>
      <c r="D487" s="73">
        <v>900</v>
      </c>
      <c r="E487" s="73">
        <v>299.74</v>
      </c>
      <c r="F487" s="73">
        <v>299.74</v>
      </c>
      <c r="G487" s="23">
        <f t="shared" si="94"/>
        <v>0</v>
      </c>
      <c r="H487" s="23">
        <f t="shared" si="87"/>
        <v>600.26</v>
      </c>
      <c r="I487" s="23">
        <f t="shared" si="88"/>
        <v>33.304444444444449</v>
      </c>
    </row>
    <row r="488" spans="1:9" s="90" customFormat="1" ht="61.5" customHeight="1">
      <c r="A488" s="68" t="s">
        <v>875</v>
      </c>
      <c r="B488" s="110">
        <v>441</v>
      </c>
      <c r="C488" s="60" t="s">
        <v>879</v>
      </c>
      <c r="D488" s="73">
        <v>200</v>
      </c>
      <c r="E488" s="73">
        <v>0</v>
      </c>
      <c r="F488" s="73">
        <v>0</v>
      </c>
      <c r="G488" s="23">
        <f t="shared" si="94"/>
        <v>0</v>
      </c>
      <c r="H488" s="23">
        <f t="shared" si="87"/>
        <v>200</v>
      </c>
      <c r="I488" s="23">
        <f t="shared" si="88"/>
        <v>0</v>
      </c>
    </row>
    <row r="489" spans="1:9" s="90" customFormat="1" ht="45.75" customHeight="1">
      <c r="A489" s="68" t="s">
        <v>876</v>
      </c>
      <c r="B489" s="110">
        <v>441</v>
      </c>
      <c r="C489" s="60" t="s">
        <v>880</v>
      </c>
      <c r="D489" s="73">
        <v>100</v>
      </c>
      <c r="E489" s="73">
        <v>0</v>
      </c>
      <c r="F489" s="73">
        <v>0</v>
      </c>
      <c r="G489" s="23">
        <f t="shared" si="94"/>
        <v>0</v>
      </c>
      <c r="H489" s="23">
        <f t="shared" si="87"/>
        <v>100</v>
      </c>
      <c r="I489" s="23">
        <f t="shared" si="88"/>
        <v>0</v>
      </c>
    </row>
    <row r="490" spans="1:9" ht="58.5" customHeight="1">
      <c r="A490" s="68" t="s">
        <v>631</v>
      </c>
      <c r="B490" s="26" t="s">
        <v>18</v>
      </c>
      <c r="C490" s="60" t="s">
        <v>287</v>
      </c>
      <c r="D490" s="73">
        <v>2600</v>
      </c>
      <c r="E490" s="73">
        <v>299.33197000000001</v>
      </c>
      <c r="F490" s="73">
        <v>299.33197000000001</v>
      </c>
      <c r="G490" s="23">
        <f t="shared" si="94"/>
        <v>0</v>
      </c>
      <c r="H490" s="23">
        <f t="shared" si="87"/>
        <v>2300.6680299999998</v>
      </c>
      <c r="I490" s="23">
        <f t="shared" si="88"/>
        <v>11.512768076923077</v>
      </c>
    </row>
    <row r="491" spans="1:9" ht="61.5" customHeight="1">
      <c r="A491" s="68" t="s">
        <v>877</v>
      </c>
      <c r="B491" s="26">
        <v>441</v>
      </c>
      <c r="C491" s="60" t="s">
        <v>502</v>
      </c>
      <c r="D491" s="73">
        <v>500</v>
      </c>
      <c r="E491" s="73">
        <v>0</v>
      </c>
      <c r="F491" s="73">
        <v>0</v>
      </c>
      <c r="G491" s="23">
        <f t="shared" si="94"/>
        <v>0</v>
      </c>
      <c r="H491" s="23">
        <f t="shared" si="87"/>
        <v>500</v>
      </c>
      <c r="I491" s="23">
        <f t="shared" si="88"/>
        <v>0</v>
      </c>
    </row>
    <row r="492" spans="1:9" ht="96" customHeight="1">
      <c r="A492" s="71" t="s">
        <v>632</v>
      </c>
      <c r="B492" s="26" t="s">
        <v>18</v>
      </c>
      <c r="C492" s="60" t="s">
        <v>503</v>
      </c>
      <c r="D492" s="73">
        <v>400</v>
      </c>
      <c r="E492" s="73">
        <v>0</v>
      </c>
      <c r="F492" s="73">
        <v>0</v>
      </c>
      <c r="G492" s="23">
        <f t="shared" si="94"/>
        <v>0</v>
      </c>
      <c r="H492" s="23">
        <f t="shared" si="87"/>
        <v>400</v>
      </c>
      <c r="I492" s="23">
        <f t="shared" si="88"/>
        <v>0</v>
      </c>
    </row>
    <row r="493" spans="1:9" s="89" customFormat="1" ht="45.75" customHeight="1">
      <c r="A493" s="15" t="s">
        <v>35</v>
      </c>
      <c r="B493" s="16"/>
      <c r="C493" s="72" t="s">
        <v>450</v>
      </c>
      <c r="D493" s="18">
        <f>SUM(D494:D505)</f>
        <v>26628.369609999998</v>
      </c>
      <c r="E493" s="18">
        <f>SUM(E494:E505)</f>
        <v>10069.040089999999</v>
      </c>
      <c r="F493" s="18">
        <f>SUM(F494:F505)</f>
        <v>10069.040089999999</v>
      </c>
      <c r="G493" s="18">
        <f>SUM(G494:G505)</f>
        <v>0</v>
      </c>
      <c r="H493" s="18">
        <f t="shared" si="87"/>
        <v>16559.329519999999</v>
      </c>
      <c r="I493" s="18">
        <f t="shared" si="88"/>
        <v>37.813205380094615</v>
      </c>
    </row>
    <row r="494" spans="1:9" ht="143.25" customHeight="1">
      <c r="A494" s="71" t="s">
        <v>729</v>
      </c>
      <c r="B494" s="26" t="s">
        <v>18</v>
      </c>
      <c r="C494" s="60" t="s">
        <v>504</v>
      </c>
      <c r="D494" s="73">
        <v>27.5</v>
      </c>
      <c r="E494" s="73">
        <v>27.5</v>
      </c>
      <c r="F494" s="73">
        <v>27.5</v>
      </c>
      <c r="G494" s="22">
        <f t="shared" si="94"/>
        <v>0</v>
      </c>
      <c r="H494" s="22">
        <f t="shared" si="87"/>
        <v>0</v>
      </c>
      <c r="I494" s="22">
        <f t="shared" si="88"/>
        <v>100</v>
      </c>
    </row>
    <row r="495" spans="1:9" ht="37.5" customHeight="1">
      <c r="A495" s="68" t="s">
        <v>83</v>
      </c>
      <c r="B495" s="26" t="s">
        <v>18</v>
      </c>
      <c r="C495" s="60" t="s">
        <v>504</v>
      </c>
      <c r="D495" s="73">
        <v>19436.96182</v>
      </c>
      <c r="E495" s="73">
        <v>7283.0555100000001</v>
      </c>
      <c r="F495" s="73">
        <v>7283.0555100000001</v>
      </c>
      <c r="G495" s="22">
        <f t="shared" ref="G495:G505" si="95">E495-F495</f>
        <v>0</v>
      </c>
      <c r="H495" s="22">
        <f t="shared" ref="H495:H505" si="96">D495-F495</f>
        <v>12153.90631</v>
      </c>
      <c r="I495" s="22">
        <f t="shared" ref="I495:I505" si="97">F495/D495*100</f>
        <v>37.470133333831903</v>
      </c>
    </row>
    <row r="496" spans="1:9" ht="47.25" customHeight="1">
      <c r="A496" s="68" t="s">
        <v>371</v>
      </c>
      <c r="B496" s="26" t="s">
        <v>18</v>
      </c>
      <c r="C496" s="60" t="s">
        <v>288</v>
      </c>
      <c r="D496" s="73">
        <v>5.2</v>
      </c>
      <c r="E496" s="73">
        <v>1.3</v>
      </c>
      <c r="F496" s="73">
        <v>1.3</v>
      </c>
      <c r="G496" s="22">
        <f t="shared" si="95"/>
        <v>0</v>
      </c>
      <c r="H496" s="22">
        <f t="shared" si="96"/>
        <v>3.9000000000000004</v>
      </c>
      <c r="I496" s="22">
        <f t="shared" si="97"/>
        <v>25</v>
      </c>
    </row>
    <row r="497" spans="1:9" ht="51" customHeight="1">
      <c r="A497" s="68" t="s">
        <v>85</v>
      </c>
      <c r="B497" s="26" t="s">
        <v>18</v>
      </c>
      <c r="C497" s="60" t="s">
        <v>288</v>
      </c>
      <c r="D497" s="73">
        <v>1200.00027</v>
      </c>
      <c r="E497" s="73">
        <v>0</v>
      </c>
      <c r="F497" s="73">
        <v>0</v>
      </c>
      <c r="G497" s="22">
        <f t="shared" si="95"/>
        <v>0</v>
      </c>
      <c r="H497" s="22">
        <f t="shared" si="96"/>
        <v>1200.00027</v>
      </c>
      <c r="I497" s="22">
        <f t="shared" si="97"/>
        <v>0</v>
      </c>
    </row>
    <row r="498" spans="1:9" ht="33.75" customHeight="1">
      <c r="A498" s="68" t="s">
        <v>50</v>
      </c>
      <c r="B498" s="26" t="s">
        <v>18</v>
      </c>
      <c r="C498" s="60" t="s">
        <v>437</v>
      </c>
      <c r="D498" s="73">
        <v>208.32980000000001</v>
      </c>
      <c r="E498" s="73">
        <v>30.87</v>
      </c>
      <c r="F498" s="73">
        <v>30.87</v>
      </c>
      <c r="G498" s="22">
        <f t="shared" si="95"/>
        <v>0</v>
      </c>
      <c r="H498" s="22">
        <f t="shared" si="96"/>
        <v>177.4598</v>
      </c>
      <c r="I498" s="22">
        <f t="shared" si="97"/>
        <v>14.817851310758231</v>
      </c>
    </row>
    <row r="499" spans="1:9" ht="37.5" customHeight="1">
      <c r="A499" s="68" t="s">
        <v>87</v>
      </c>
      <c r="B499" s="26" t="s">
        <v>18</v>
      </c>
      <c r="C499" s="60" t="s">
        <v>289</v>
      </c>
      <c r="D499" s="73">
        <v>294.43799999999999</v>
      </c>
      <c r="E499" s="73">
        <v>134.14784</v>
      </c>
      <c r="F499" s="73">
        <v>134.14784</v>
      </c>
      <c r="G499" s="22">
        <f t="shared" si="95"/>
        <v>0</v>
      </c>
      <c r="H499" s="22">
        <f t="shared" si="96"/>
        <v>160.29015999999999</v>
      </c>
      <c r="I499" s="22">
        <f t="shared" si="97"/>
        <v>45.560640949877396</v>
      </c>
    </row>
    <row r="500" spans="1:9" ht="30.75" customHeight="1">
      <c r="A500" s="68" t="s">
        <v>91</v>
      </c>
      <c r="B500" s="26" t="s">
        <v>18</v>
      </c>
      <c r="C500" s="60" t="s">
        <v>290</v>
      </c>
      <c r="D500" s="73">
        <v>405.58337999999998</v>
      </c>
      <c r="E500" s="73">
        <v>171.77598</v>
      </c>
      <c r="F500" s="73">
        <v>171.77598</v>
      </c>
      <c r="G500" s="22">
        <f t="shared" si="95"/>
        <v>0</v>
      </c>
      <c r="H500" s="22">
        <f t="shared" si="96"/>
        <v>233.80739999999997</v>
      </c>
      <c r="I500" s="22">
        <f t="shared" si="97"/>
        <v>42.352815344652441</v>
      </c>
    </row>
    <row r="501" spans="1:9" ht="48.75" customHeight="1">
      <c r="A501" s="68" t="s">
        <v>56</v>
      </c>
      <c r="B501" s="26" t="s">
        <v>18</v>
      </c>
      <c r="C501" s="60" t="s">
        <v>291</v>
      </c>
      <c r="D501" s="73">
        <v>83.700590000000005</v>
      </c>
      <c r="E501" s="73">
        <v>17.45</v>
      </c>
      <c r="F501" s="73">
        <v>17.45</v>
      </c>
      <c r="G501" s="22">
        <f t="shared" si="95"/>
        <v>0</v>
      </c>
      <c r="H501" s="22">
        <f t="shared" si="96"/>
        <v>66.250590000000003</v>
      </c>
      <c r="I501" s="22">
        <f t="shared" si="97"/>
        <v>20.84812066438241</v>
      </c>
    </row>
    <row r="502" spans="1:9" ht="37.5" customHeight="1">
      <c r="A502" s="68" t="s">
        <v>541</v>
      </c>
      <c r="B502" s="26" t="s">
        <v>18</v>
      </c>
      <c r="C502" s="60" t="s">
        <v>292</v>
      </c>
      <c r="D502" s="73">
        <v>28.939640000000001</v>
      </c>
      <c r="E502" s="73">
        <v>6.85433</v>
      </c>
      <c r="F502" s="73">
        <v>6.85433</v>
      </c>
      <c r="G502" s="22">
        <f t="shared" si="95"/>
        <v>0</v>
      </c>
      <c r="H502" s="22">
        <f t="shared" si="96"/>
        <v>22.08531</v>
      </c>
      <c r="I502" s="22">
        <f t="shared" si="97"/>
        <v>23.684917987922447</v>
      </c>
    </row>
    <row r="503" spans="1:9" ht="27.75" customHeight="1">
      <c r="A503" s="68" t="s">
        <v>93</v>
      </c>
      <c r="B503" s="26" t="s">
        <v>18</v>
      </c>
      <c r="C503" s="60" t="s">
        <v>293</v>
      </c>
      <c r="D503" s="73">
        <v>3395.86634</v>
      </c>
      <c r="E503" s="73">
        <v>1317.44589</v>
      </c>
      <c r="F503" s="73">
        <v>1317.44589</v>
      </c>
      <c r="G503" s="22">
        <f t="shared" si="95"/>
        <v>0</v>
      </c>
      <c r="H503" s="22">
        <f t="shared" si="96"/>
        <v>2078.4204500000001</v>
      </c>
      <c r="I503" s="22">
        <f t="shared" si="97"/>
        <v>38.795575505483527</v>
      </c>
    </row>
    <row r="504" spans="1:9" ht="31.5" customHeight="1">
      <c r="A504" s="68" t="s">
        <v>95</v>
      </c>
      <c r="B504" s="26" t="s">
        <v>18</v>
      </c>
      <c r="C504" s="60" t="s">
        <v>633</v>
      </c>
      <c r="D504" s="73">
        <v>989.1</v>
      </c>
      <c r="E504" s="73">
        <v>898.95366000000001</v>
      </c>
      <c r="F504" s="73">
        <v>898.95366000000001</v>
      </c>
      <c r="G504" s="22">
        <f t="shared" si="95"/>
        <v>0</v>
      </c>
      <c r="H504" s="22">
        <f t="shared" si="96"/>
        <v>90.146340000000009</v>
      </c>
      <c r="I504" s="22">
        <f t="shared" si="97"/>
        <v>90.886023657870794</v>
      </c>
    </row>
    <row r="505" spans="1:9" ht="31.5" customHeight="1">
      <c r="A505" s="68" t="s">
        <v>97</v>
      </c>
      <c r="B505" s="26" t="s">
        <v>18</v>
      </c>
      <c r="C505" s="60" t="s">
        <v>294</v>
      </c>
      <c r="D505" s="73">
        <v>552.74977000000001</v>
      </c>
      <c r="E505" s="73">
        <v>179.68688</v>
      </c>
      <c r="F505" s="73">
        <v>179.68688</v>
      </c>
      <c r="G505" s="22">
        <f t="shared" si="95"/>
        <v>0</v>
      </c>
      <c r="H505" s="22">
        <f t="shared" si="96"/>
        <v>373.06289000000004</v>
      </c>
      <c r="I505" s="22">
        <f t="shared" si="97"/>
        <v>32.507816330706021</v>
      </c>
    </row>
    <row r="506" spans="1:9" s="88" customFormat="1" ht="50.25" customHeight="1">
      <c r="A506" s="208" t="s">
        <v>72</v>
      </c>
      <c r="B506" s="205"/>
      <c r="C506" s="205"/>
      <c r="D506" s="205"/>
      <c r="E506" s="205"/>
      <c r="F506" s="205"/>
      <c r="G506" s="205"/>
      <c r="H506" s="205"/>
      <c r="I506" s="205"/>
    </row>
    <row r="507" spans="1:9" s="87" customFormat="1" ht="23.25" customHeight="1">
      <c r="A507" s="8" t="s">
        <v>1</v>
      </c>
      <c r="B507" s="28"/>
      <c r="C507" s="128">
        <v>1800000000</v>
      </c>
      <c r="D507" s="129">
        <f>D509+D511</f>
        <v>36752.733999999997</v>
      </c>
      <c r="E507" s="129">
        <f>E509+E511</f>
        <v>17330.072089999998</v>
      </c>
      <c r="F507" s="129">
        <f>F509+F511</f>
        <v>17330.072089999998</v>
      </c>
      <c r="G507" s="124">
        <f t="shared" ref="G507:G520" si="98">E507-F507</f>
        <v>0</v>
      </c>
      <c r="H507" s="124">
        <f t="shared" ref="H507:H512" si="99">D507-F507</f>
        <v>19422.661909999999</v>
      </c>
      <c r="I507" s="124">
        <f t="shared" ref="I507:I512" si="100">F507/D507*100</f>
        <v>47.153150810494807</v>
      </c>
    </row>
    <row r="508" spans="1:9" ht="39" customHeight="1">
      <c r="A508" s="11" t="s">
        <v>6</v>
      </c>
      <c r="B508" s="30"/>
      <c r="C508" s="47"/>
      <c r="D508" s="48"/>
      <c r="E508" s="48"/>
      <c r="F508" s="117"/>
      <c r="G508" s="48"/>
      <c r="H508" s="48"/>
      <c r="I508" s="48"/>
    </row>
    <row r="509" spans="1:9" ht="45" customHeight="1">
      <c r="A509" s="142" t="s">
        <v>505</v>
      </c>
      <c r="B509" s="144"/>
      <c r="C509" s="75" t="s">
        <v>506</v>
      </c>
      <c r="D509" s="136">
        <f>D510</f>
        <v>8059.5</v>
      </c>
      <c r="E509" s="136">
        <f>E510</f>
        <v>3745.04117</v>
      </c>
      <c r="F509" s="136">
        <f>F510</f>
        <v>3745.04117</v>
      </c>
      <c r="G509" s="38">
        <f t="shared" si="98"/>
        <v>0</v>
      </c>
      <c r="H509" s="38">
        <f t="shared" si="99"/>
        <v>4314.4588299999996</v>
      </c>
      <c r="I509" s="38">
        <f t="shared" si="100"/>
        <v>46.467413239034677</v>
      </c>
    </row>
    <row r="510" spans="1:9" ht="42.75" customHeight="1">
      <c r="A510" s="68" t="s">
        <v>507</v>
      </c>
      <c r="B510" s="185">
        <v>440</v>
      </c>
      <c r="C510" s="60" t="s">
        <v>508</v>
      </c>
      <c r="D510" s="73">
        <v>8059.5</v>
      </c>
      <c r="E510" s="73">
        <v>3745.04117</v>
      </c>
      <c r="F510" s="73">
        <v>3745.04117</v>
      </c>
      <c r="G510" s="119">
        <f t="shared" si="98"/>
        <v>0</v>
      </c>
      <c r="H510" s="119">
        <f t="shared" si="99"/>
        <v>4314.4588299999996</v>
      </c>
      <c r="I510" s="119">
        <f t="shared" si="100"/>
        <v>46.467413239034677</v>
      </c>
    </row>
    <row r="511" spans="1:9" s="89" customFormat="1" ht="55.5" customHeight="1">
      <c r="A511" s="15" t="s">
        <v>73</v>
      </c>
      <c r="B511" s="16"/>
      <c r="C511" s="16" t="s">
        <v>302</v>
      </c>
      <c r="D511" s="18">
        <f>SUM(D512:D520)</f>
        <v>28693.234</v>
      </c>
      <c r="E511" s="18">
        <f>SUM(E512:E520)</f>
        <v>13585.030919999999</v>
      </c>
      <c r="F511" s="18">
        <f>SUM(F512:F520)</f>
        <v>13585.030919999999</v>
      </c>
      <c r="G511" s="18">
        <f t="shared" si="98"/>
        <v>0</v>
      </c>
      <c r="H511" s="18">
        <f t="shared" si="99"/>
        <v>15108.203080000001</v>
      </c>
      <c r="I511" s="18">
        <f t="shared" si="100"/>
        <v>47.345764231386397</v>
      </c>
    </row>
    <row r="512" spans="1:9" ht="36" customHeight="1">
      <c r="A512" s="68" t="s">
        <v>83</v>
      </c>
      <c r="B512" s="26" t="s">
        <v>46</v>
      </c>
      <c r="C512" s="60" t="s">
        <v>295</v>
      </c>
      <c r="D512" s="73">
        <v>23747.986000000001</v>
      </c>
      <c r="E512" s="73">
        <v>12390.75771</v>
      </c>
      <c r="F512" s="73">
        <v>12390.75771</v>
      </c>
      <c r="G512" s="22">
        <f t="shared" si="98"/>
        <v>0</v>
      </c>
      <c r="H512" s="22">
        <f t="shared" si="99"/>
        <v>11357.228290000001</v>
      </c>
      <c r="I512" s="22">
        <f t="shared" si="100"/>
        <v>52.176035938373886</v>
      </c>
    </row>
    <row r="513" spans="1:9" ht="46.5" customHeight="1">
      <c r="A513" s="68" t="s">
        <v>85</v>
      </c>
      <c r="B513" s="26" t="s">
        <v>46</v>
      </c>
      <c r="C513" s="60" t="s">
        <v>296</v>
      </c>
      <c r="D513" s="73">
        <v>1026</v>
      </c>
      <c r="E513" s="73">
        <v>151.33699999999999</v>
      </c>
      <c r="F513" s="73">
        <v>151.33699999999999</v>
      </c>
      <c r="G513" s="22">
        <f t="shared" si="98"/>
        <v>0</v>
      </c>
      <c r="H513" s="22">
        <f t="shared" ref="H513:H520" si="101">D513-F513</f>
        <v>874.66300000000001</v>
      </c>
      <c r="I513" s="22">
        <f t="shared" ref="I513:I520" si="102">F513/D513*100</f>
        <v>14.750194931773878</v>
      </c>
    </row>
    <row r="514" spans="1:9" ht="34.5" customHeight="1">
      <c r="A514" s="68" t="s">
        <v>50</v>
      </c>
      <c r="B514" s="26" t="s">
        <v>46</v>
      </c>
      <c r="C514" s="60" t="s">
        <v>297</v>
      </c>
      <c r="D514" s="73">
        <v>546.79999999999995</v>
      </c>
      <c r="E514" s="73">
        <v>58.935000000000002</v>
      </c>
      <c r="F514" s="73">
        <v>58.935000000000002</v>
      </c>
      <c r="G514" s="22">
        <f t="shared" si="98"/>
        <v>0</v>
      </c>
      <c r="H514" s="22">
        <f t="shared" si="101"/>
        <v>487.86499999999995</v>
      </c>
      <c r="I514" s="22">
        <f t="shared" si="102"/>
        <v>10.778163862472569</v>
      </c>
    </row>
    <row r="515" spans="1:9" ht="34.5" customHeight="1">
      <c r="A515" s="68" t="s">
        <v>87</v>
      </c>
      <c r="B515" s="26" t="s">
        <v>46</v>
      </c>
      <c r="C515" s="60" t="s">
        <v>298</v>
      </c>
      <c r="D515" s="73">
        <v>924.83</v>
      </c>
      <c r="E515" s="73">
        <v>438.86106000000001</v>
      </c>
      <c r="F515" s="73">
        <v>438.86106000000001</v>
      </c>
      <c r="G515" s="22">
        <f t="shared" si="98"/>
        <v>0</v>
      </c>
      <c r="H515" s="22">
        <f t="shared" si="101"/>
        <v>485.96894000000003</v>
      </c>
      <c r="I515" s="22">
        <f t="shared" si="102"/>
        <v>47.453160040223608</v>
      </c>
    </row>
    <row r="516" spans="1:9" ht="34.5" customHeight="1">
      <c r="A516" s="68" t="s">
        <v>541</v>
      </c>
      <c r="B516" s="61">
        <v>440</v>
      </c>
      <c r="C516" s="60" t="s">
        <v>634</v>
      </c>
      <c r="D516" s="73">
        <v>233.46799999999999</v>
      </c>
      <c r="E516" s="73">
        <v>13.884399999999999</v>
      </c>
      <c r="F516" s="73">
        <v>13.884399999999999</v>
      </c>
      <c r="G516" s="22">
        <f t="shared" si="98"/>
        <v>0</v>
      </c>
      <c r="H516" s="22">
        <f t="shared" si="101"/>
        <v>219.58359999999999</v>
      </c>
      <c r="I516" s="22">
        <f t="shared" si="102"/>
        <v>5.9470248599379785</v>
      </c>
    </row>
    <row r="517" spans="1:9" ht="36" customHeight="1">
      <c r="A517" s="68" t="s">
        <v>93</v>
      </c>
      <c r="B517" s="61">
        <v>440</v>
      </c>
      <c r="C517" s="60" t="s">
        <v>299</v>
      </c>
      <c r="D517" s="73">
        <v>930.1</v>
      </c>
      <c r="E517" s="73">
        <v>399.43970000000002</v>
      </c>
      <c r="F517" s="73">
        <v>399.43970000000002</v>
      </c>
      <c r="G517" s="22">
        <f t="shared" si="98"/>
        <v>0</v>
      </c>
      <c r="H517" s="22">
        <f t="shared" si="101"/>
        <v>530.66030000000001</v>
      </c>
      <c r="I517" s="22">
        <f t="shared" si="102"/>
        <v>42.945887538974304</v>
      </c>
    </row>
    <row r="518" spans="1:9" ht="34.5" customHeight="1">
      <c r="A518" s="68" t="s">
        <v>95</v>
      </c>
      <c r="B518" s="26" t="s">
        <v>46</v>
      </c>
      <c r="C518" s="60" t="s">
        <v>300</v>
      </c>
      <c r="D518" s="73">
        <v>250</v>
      </c>
      <c r="E518" s="73">
        <v>0</v>
      </c>
      <c r="F518" s="73">
        <v>0</v>
      </c>
      <c r="G518" s="22">
        <f t="shared" si="98"/>
        <v>0</v>
      </c>
      <c r="H518" s="22">
        <f t="shared" si="101"/>
        <v>250</v>
      </c>
      <c r="I518" s="22">
        <f t="shared" si="102"/>
        <v>0</v>
      </c>
    </row>
    <row r="519" spans="1:9" ht="36.75" customHeight="1">
      <c r="A519" s="68" t="s">
        <v>97</v>
      </c>
      <c r="B519" s="26" t="s">
        <v>46</v>
      </c>
      <c r="C519" s="60" t="s">
        <v>301</v>
      </c>
      <c r="D519" s="73">
        <v>1024.05</v>
      </c>
      <c r="E519" s="73">
        <v>131.81604999999999</v>
      </c>
      <c r="F519" s="73">
        <v>131.81604999999999</v>
      </c>
      <c r="G519" s="22">
        <f t="shared" si="98"/>
        <v>0</v>
      </c>
      <c r="H519" s="22">
        <f t="shared" si="101"/>
        <v>892.23394999999994</v>
      </c>
      <c r="I519" s="22">
        <f t="shared" si="102"/>
        <v>12.872032615594941</v>
      </c>
    </row>
    <row r="520" spans="1:9" ht="81" customHeight="1">
      <c r="A520" s="68" t="s">
        <v>51</v>
      </c>
      <c r="B520" s="26" t="s">
        <v>46</v>
      </c>
      <c r="C520" s="60" t="s">
        <v>635</v>
      </c>
      <c r="D520" s="73">
        <v>10</v>
      </c>
      <c r="E520" s="73">
        <v>0</v>
      </c>
      <c r="F520" s="73">
        <v>0</v>
      </c>
      <c r="G520" s="22">
        <f t="shared" si="98"/>
        <v>0</v>
      </c>
      <c r="H520" s="22">
        <f t="shared" si="101"/>
        <v>10</v>
      </c>
      <c r="I520" s="22">
        <f t="shared" si="102"/>
        <v>0</v>
      </c>
    </row>
    <row r="521" spans="1:9" s="88" customFormat="1" ht="37.5" customHeight="1">
      <c r="A521" s="201" t="s">
        <v>74</v>
      </c>
      <c r="B521" s="202"/>
      <c r="C521" s="202"/>
      <c r="D521" s="202"/>
      <c r="E521" s="202"/>
      <c r="F521" s="202"/>
      <c r="G521" s="202"/>
      <c r="H521" s="202"/>
      <c r="I521" s="202"/>
    </row>
    <row r="522" spans="1:9" s="87" customFormat="1" ht="32.25" customHeight="1">
      <c r="A522" s="8" t="s">
        <v>1</v>
      </c>
      <c r="B522" s="49"/>
      <c r="C522" s="128">
        <v>2000000000</v>
      </c>
      <c r="D522" s="129">
        <f>D524</f>
        <v>24499.303789999998</v>
      </c>
      <c r="E522" s="129">
        <f>E524</f>
        <v>9653.4405600000009</v>
      </c>
      <c r="F522" s="125">
        <f>F524</f>
        <v>9653.4405600000009</v>
      </c>
      <c r="G522" s="124">
        <f t="shared" ref="G522:G530" si="103">E522-F522</f>
        <v>0</v>
      </c>
      <c r="H522" s="124">
        <f t="shared" ref="H522:H530" si="104">D522-F522</f>
        <v>14845.863229999997</v>
      </c>
      <c r="I522" s="124">
        <f t="shared" ref="I522:I530" si="105">F522/D522*100</f>
        <v>39.402917906345948</v>
      </c>
    </row>
    <row r="523" spans="1:9" ht="30" customHeight="1">
      <c r="A523" s="11" t="s">
        <v>6</v>
      </c>
      <c r="B523" s="50"/>
      <c r="C523" s="51"/>
      <c r="D523" s="52"/>
      <c r="E523" s="52"/>
      <c r="F523" s="119"/>
      <c r="G523" s="52"/>
      <c r="H523" s="52"/>
      <c r="I523" s="52"/>
    </row>
    <row r="524" spans="1:9" s="89" customFormat="1" ht="102.75" customHeight="1">
      <c r="A524" s="15" t="s">
        <v>36</v>
      </c>
      <c r="B524" s="53"/>
      <c r="C524" s="66">
        <v>2010000000</v>
      </c>
      <c r="D524" s="18">
        <f>SUM(D525:D538)</f>
        <v>24499.303789999998</v>
      </c>
      <c r="E524" s="18">
        <f>SUM(E525:E538)</f>
        <v>9653.4405600000009</v>
      </c>
      <c r="F524" s="18">
        <f>SUM(F525:F538)</f>
        <v>9653.4405600000009</v>
      </c>
      <c r="G524" s="18">
        <f>SUM(G525:G538)</f>
        <v>0</v>
      </c>
      <c r="H524" s="18">
        <f t="shared" si="104"/>
        <v>14845.863229999997</v>
      </c>
      <c r="I524" s="18">
        <f t="shared" si="105"/>
        <v>39.402917906345948</v>
      </c>
    </row>
    <row r="525" spans="1:9" ht="144" customHeight="1">
      <c r="A525" s="71" t="s">
        <v>729</v>
      </c>
      <c r="B525" s="20" t="s">
        <v>18</v>
      </c>
      <c r="C525" s="60" t="s">
        <v>881</v>
      </c>
      <c r="D525" s="73">
        <v>132.69999999999999</v>
      </c>
      <c r="E525" s="73">
        <v>73.722300000000004</v>
      </c>
      <c r="F525" s="73">
        <v>73.722300000000004</v>
      </c>
      <c r="G525" s="22">
        <f t="shared" si="103"/>
        <v>0</v>
      </c>
      <c r="H525" s="22">
        <f t="shared" si="104"/>
        <v>58.977699999999984</v>
      </c>
      <c r="I525" s="22">
        <f t="shared" si="105"/>
        <v>55.555614167294657</v>
      </c>
    </row>
    <row r="526" spans="1:9" ht="71.25" customHeight="1">
      <c r="A526" s="68" t="s">
        <v>509</v>
      </c>
      <c r="B526" s="20" t="s">
        <v>18</v>
      </c>
      <c r="C526" s="60" t="s">
        <v>303</v>
      </c>
      <c r="D526" s="73">
        <v>599.71513000000004</v>
      </c>
      <c r="E526" s="73">
        <v>599.71513000000004</v>
      </c>
      <c r="F526" s="73">
        <v>599.71513000000004</v>
      </c>
      <c r="G526" s="22">
        <f t="shared" si="103"/>
        <v>0</v>
      </c>
      <c r="H526" s="22">
        <f t="shared" si="104"/>
        <v>0</v>
      </c>
      <c r="I526" s="22">
        <f t="shared" si="105"/>
        <v>100</v>
      </c>
    </row>
    <row r="527" spans="1:9" ht="78.75" customHeight="1">
      <c r="A527" s="68" t="s">
        <v>510</v>
      </c>
      <c r="B527" s="20" t="s">
        <v>18</v>
      </c>
      <c r="C527" s="60" t="s">
        <v>304</v>
      </c>
      <c r="D527" s="73">
        <v>85.243759999999995</v>
      </c>
      <c r="E527" s="73">
        <v>85.243759999999995</v>
      </c>
      <c r="F527" s="73">
        <v>85.243759999999995</v>
      </c>
      <c r="G527" s="22">
        <f t="shared" si="103"/>
        <v>0</v>
      </c>
      <c r="H527" s="22">
        <f t="shared" si="104"/>
        <v>0</v>
      </c>
      <c r="I527" s="22">
        <f t="shared" si="105"/>
        <v>100</v>
      </c>
    </row>
    <row r="528" spans="1:9" ht="43.5" customHeight="1">
      <c r="A528" s="68" t="s">
        <v>83</v>
      </c>
      <c r="B528" s="20" t="s">
        <v>18</v>
      </c>
      <c r="C528" s="60" t="s">
        <v>305</v>
      </c>
      <c r="D528" s="73">
        <v>19061.554700000001</v>
      </c>
      <c r="E528" s="73">
        <v>7505.0452999999998</v>
      </c>
      <c r="F528" s="73">
        <v>7505.0452999999998</v>
      </c>
      <c r="G528" s="22">
        <f t="shared" si="103"/>
        <v>0</v>
      </c>
      <c r="H528" s="22">
        <f t="shared" si="104"/>
        <v>11556.509400000001</v>
      </c>
      <c r="I528" s="22">
        <f t="shared" si="105"/>
        <v>39.372681914555478</v>
      </c>
    </row>
    <row r="529" spans="1:9" ht="48.75" customHeight="1">
      <c r="A529" s="68" t="s">
        <v>371</v>
      </c>
      <c r="B529" s="20" t="s">
        <v>18</v>
      </c>
      <c r="C529" s="60" t="s">
        <v>404</v>
      </c>
      <c r="D529" s="73">
        <v>1.43</v>
      </c>
      <c r="E529" s="73">
        <v>0.32500000000000001</v>
      </c>
      <c r="F529" s="73">
        <v>0.32500000000000001</v>
      </c>
      <c r="G529" s="22">
        <f t="shared" si="103"/>
        <v>0</v>
      </c>
      <c r="H529" s="22">
        <f t="shared" si="104"/>
        <v>1.105</v>
      </c>
      <c r="I529" s="22">
        <f t="shared" si="105"/>
        <v>22.72727272727273</v>
      </c>
    </row>
    <row r="530" spans="1:9" ht="46.5" customHeight="1">
      <c r="A530" s="68" t="s">
        <v>85</v>
      </c>
      <c r="B530" s="20" t="s">
        <v>18</v>
      </c>
      <c r="C530" s="60" t="s">
        <v>306</v>
      </c>
      <c r="D530" s="73">
        <v>876.81</v>
      </c>
      <c r="E530" s="73">
        <v>43.863700000000001</v>
      </c>
      <c r="F530" s="73">
        <v>43.863700000000001</v>
      </c>
      <c r="G530" s="22">
        <f t="shared" si="103"/>
        <v>0</v>
      </c>
      <c r="H530" s="22">
        <f t="shared" si="104"/>
        <v>832.94629999999995</v>
      </c>
      <c r="I530" s="22">
        <f t="shared" si="105"/>
        <v>5.0026459552240512</v>
      </c>
    </row>
    <row r="531" spans="1:9" ht="39.75" customHeight="1">
      <c r="A531" s="68" t="s">
        <v>50</v>
      </c>
      <c r="B531" s="20" t="s">
        <v>18</v>
      </c>
      <c r="C531" s="60" t="s">
        <v>307</v>
      </c>
      <c r="D531" s="73">
        <v>139.09389999999999</v>
      </c>
      <c r="E531" s="73">
        <v>11.385</v>
      </c>
      <c r="F531" s="73">
        <v>11.385</v>
      </c>
      <c r="G531" s="22">
        <f t="shared" ref="G531:G538" si="106">E531-F531</f>
        <v>0</v>
      </c>
      <c r="H531" s="22">
        <f t="shared" ref="H531:H538" si="107">D531-F531</f>
        <v>127.70889999999999</v>
      </c>
      <c r="I531" s="22">
        <f t="shared" ref="I531:I538" si="108">F531/D531*100</f>
        <v>8.1851181108589248</v>
      </c>
    </row>
    <row r="532" spans="1:9" ht="30" customHeight="1">
      <c r="A532" s="68" t="s">
        <v>87</v>
      </c>
      <c r="B532" s="67">
        <v>441</v>
      </c>
      <c r="C532" s="60" t="s">
        <v>308</v>
      </c>
      <c r="D532" s="73">
        <v>378.07600000000002</v>
      </c>
      <c r="E532" s="73">
        <v>139.89681999999999</v>
      </c>
      <c r="F532" s="73">
        <v>139.89681999999999</v>
      </c>
      <c r="G532" s="22">
        <f t="shared" si="106"/>
        <v>0</v>
      </c>
      <c r="H532" s="22">
        <f t="shared" si="107"/>
        <v>238.17918000000003</v>
      </c>
      <c r="I532" s="22">
        <f t="shared" si="108"/>
        <v>37.002301124641605</v>
      </c>
    </row>
    <row r="533" spans="1:9" ht="35.25" customHeight="1">
      <c r="A533" s="68" t="s">
        <v>89</v>
      </c>
      <c r="B533" s="20" t="s">
        <v>18</v>
      </c>
      <c r="C533" s="60" t="s">
        <v>309</v>
      </c>
      <c r="D533" s="73">
        <v>20.478000000000002</v>
      </c>
      <c r="E533" s="73">
        <v>0.82399999999999995</v>
      </c>
      <c r="F533" s="73">
        <v>0.82399999999999995</v>
      </c>
      <c r="G533" s="22">
        <f t="shared" si="106"/>
        <v>0</v>
      </c>
      <c r="H533" s="22">
        <f t="shared" si="107"/>
        <v>19.654</v>
      </c>
      <c r="I533" s="22">
        <f t="shared" si="108"/>
        <v>4.0238304521925965</v>
      </c>
    </row>
    <row r="534" spans="1:9" ht="24.75" customHeight="1">
      <c r="A534" s="68" t="s">
        <v>91</v>
      </c>
      <c r="B534" s="20" t="s">
        <v>18</v>
      </c>
      <c r="C534" s="60" t="s">
        <v>310</v>
      </c>
      <c r="D534" s="73">
        <v>687.16863999999998</v>
      </c>
      <c r="E534" s="73">
        <v>171.29514</v>
      </c>
      <c r="F534" s="73">
        <v>171.29514</v>
      </c>
      <c r="G534" s="22">
        <f t="shared" si="106"/>
        <v>0</v>
      </c>
      <c r="H534" s="22">
        <f t="shared" si="107"/>
        <v>515.87349999999992</v>
      </c>
      <c r="I534" s="22">
        <f t="shared" si="108"/>
        <v>24.927671320972973</v>
      </c>
    </row>
    <row r="535" spans="1:9" ht="27.75" customHeight="1">
      <c r="A535" s="68" t="s">
        <v>541</v>
      </c>
      <c r="B535" s="20" t="s">
        <v>18</v>
      </c>
      <c r="C535" s="60" t="s">
        <v>636</v>
      </c>
      <c r="D535" s="73">
        <v>163.392</v>
      </c>
      <c r="E535" s="73">
        <v>43.163170000000001</v>
      </c>
      <c r="F535" s="73">
        <v>43.163170000000001</v>
      </c>
      <c r="G535" s="22">
        <f t="shared" si="106"/>
        <v>0</v>
      </c>
      <c r="H535" s="22">
        <f t="shared" si="107"/>
        <v>120.22882999999999</v>
      </c>
      <c r="I535" s="22">
        <f t="shared" si="108"/>
        <v>26.416942077947514</v>
      </c>
    </row>
    <row r="536" spans="1:9" ht="27.75" customHeight="1">
      <c r="A536" s="68" t="s">
        <v>93</v>
      </c>
      <c r="B536" s="20" t="s">
        <v>18</v>
      </c>
      <c r="C536" s="60" t="s">
        <v>311</v>
      </c>
      <c r="D536" s="73">
        <v>962.82503999999994</v>
      </c>
      <c r="E536" s="73">
        <v>256.51704000000001</v>
      </c>
      <c r="F536" s="73">
        <v>256.51704000000001</v>
      </c>
      <c r="G536" s="22">
        <f t="shared" si="106"/>
        <v>0</v>
      </c>
      <c r="H536" s="22">
        <f t="shared" si="107"/>
        <v>706.30799999999999</v>
      </c>
      <c r="I536" s="22">
        <f t="shared" si="108"/>
        <v>26.642123889922932</v>
      </c>
    </row>
    <row r="537" spans="1:9" ht="27.75" customHeight="1">
      <c r="A537" s="68" t="s">
        <v>95</v>
      </c>
      <c r="B537" s="20" t="s">
        <v>18</v>
      </c>
      <c r="C537" s="60" t="s">
        <v>511</v>
      </c>
      <c r="D537" s="73">
        <v>465.59395999999998</v>
      </c>
      <c r="E537" s="73">
        <v>216.238</v>
      </c>
      <c r="F537" s="73">
        <v>216.238</v>
      </c>
      <c r="G537" s="22">
        <f t="shared" si="106"/>
        <v>0</v>
      </c>
      <c r="H537" s="22">
        <f t="shared" si="107"/>
        <v>249.35595999999998</v>
      </c>
      <c r="I537" s="22">
        <f t="shared" si="108"/>
        <v>46.443471904145838</v>
      </c>
    </row>
    <row r="538" spans="1:9" ht="27.75" customHeight="1">
      <c r="A538" s="68" t="s">
        <v>97</v>
      </c>
      <c r="B538" s="20" t="s">
        <v>18</v>
      </c>
      <c r="C538" s="60" t="s">
        <v>512</v>
      </c>
      <c r="D538" s="73">
        <v>925.22266000000002</v>
      </c>
      <c r="E538" s="73">
        <v>506.20620000000002</v>
      </c>
      <c r="F538" s="73">
        <v>506.20620000000002</v>
      </c>
      <c r="G538" s="22">
        <f t="shared" si="106"/>
        <v>0</v>
      </c>
      <c r="H538" s="22">
        <f t="shared" si="107"/>
        <v>419.01646</v>
      </c>
      <c r="I538" s="22">
        <f t="shared" si="108"/>
        <v>54.711824719035739</v>
      </c>
    </row>
    <row r="539" spans="1:9" s="88" customFormat="1" ht="62.25" customHeight="1">
      <c r="A539" s="203" t="s">
        <v>75</v>
      </c>
      <c r="B539" s="202"/>
      <c r="C539" s="202"/>
      <c r="D539" s="202"/>
      <c r="E539" s="202"/>
      <c r="F539" s="202"/>
      <c r="G539" s="202"/>
      <c r="H539" s="202"/>
      <c r="I539" s="202"/>
    </row>
    <row r="540" spans="1:9" s="87" customFormat="1" ht="27" customHeight="1">
      <c r="A540" s="8" t="s">
        <v>1</v>
      </c>
      <c r="B540" s="49"/>
      <c r="C540" s="128">
        <v>2100000000</v>
      </c>
      <c r="D540" s="131">
        <f>D542+D558+D563</f>
        <v>64043.365559999991</v>
      </c>
      <c r="E540" s="131">
        <f>E542+E558+E563</f>
        <v>20656.434309999997</v>
      </c>
      <c r="F540" s="132">
        <f>F542+F558+F563</f>
        <v>20656.434309999997</v>
      </c>
      <c r="G540" s="131">
        <f>G542+G558+G563</f>
        <v>0</v>
      </c>
      <c r="H540" s="131">
        <f>H542+H558+H563</f>
        <v>43386.931249999994</v>
      </c>
      <c r="I540" s="131">
        <f t="shared" ref="I540" si="109">F540/D540*100</f>
        <v>32.25382384167132</v>
      </c>
    </row>
    <row r="541" spans="1:9" ht="27" customHeight="1">
      <c r="A541" s="11" t="s">
        <v>6</v>
      </c>
      <c r="B541" s="50"/>
      <c r="C541" s="51"/>
      <c r="D541" s="54"/>
      <c r="E541" s="54"/>
      <c r="F541" s="120"/>
      <c r="G541" s="54"/>
      <c r="H541" s="54"/>
      <c r="I541" s="54"/>
    </row>
    <row r="542" spans="1:9" s="89" customFormat="1" ht="72" customHeight="1">
      <c r="A542" s="15" t="s">
        <v>37</v>
      </c>
      <c r="B542" s="53"/>
      <c r="C542" s="16" t="s">
        <v>312</v>
      </c>
      <c r="D542" s="55">
        <f>SUM(D543:D557)</f>
        <v>26211.272999999997</v>
      </c>
      <c r="E542" s="55">
        <f>SUM(E543:E557)</f>
        <v>12160.511039999998</v>
      </c>
      <c r="F542" s="55">
        <f>SUM(F543:F557)</f>
        <v>12160.511039999998</v>
      </c>
      <c r="G542" s="55">
        <f t="shared" ref="G542:G562" si="110">E542-F542</f>
        <v>0</v>
      </c>
      <c r="H542" s="55">
        <f t="shared" ref="H542:H562" si="111">D542-F542</f>
        <v>14050.76196</v>
      </c>
      <c r="I542" s="55">
        <f t="shared" ref="I542:I562" si="112">F542/D542*100</f>
        <v>46.394202372391447</v>
      </c>
    </row>
    <row r="543" spans="1:9" s="90" customFormat="1" ht="103.5" customHeight="1">
      <c r="A543" s="68" t="s">
        <v>451</v>
      </c>
      <c r="B543" s="76">
        <v>441</v>
      </c>
      <c r="C543" s="60" t="s">
        <v>452</v>
      </c>
      <c r="D543" s="73">
        <v>150</v>
      </c>
      <c r="E543" s="73">
        <v>0</v>
      </c>
      <c r="F543" s="73">
        <v>0</v>
      </c>
      <c r="G543" s="70">
        <v>0</v>
      </c>
      <c r="H543" s="70">
        <v>0</v>
      </c>
      <c r="I543" s="70">
        <f t="shared" si="112"/>
        <v>0</v>
      </c>
    </row>
    <row r="544" spans="1:9" s="98" customFormat="1" ht="99.75" customHeight="1">
      <c r="A544" s="68" t="s">
        <v>513</v>
      </c>
      <c r="B544" s="26" t="s">
        <v>18</v>
      </c>
      <c r="C544" s="60" t="s">
        <v>514</v>
      </c>
      <c r="D544" s="73">
        <v>30</v>
      </c>
      <c r="E544" s="73">
        <v>0</v>
      </c>
      <c r="F544" s="73">
        <v>0</v>
      </c>
      <c r="G544" s="56">
        <f t="shared" si="110"/>
        <v>0</v>
      </c>
      <c r="H544" s="56">
        <f t="shared" si="111"/>
        <v>30</v>
      </c>
      <c r="I544" s="56">
        <f t="shared" si="112"/>
        <v>0</v>
      </c>
    </row>
    <row r="545" spans="1:9" s="98" customFormat="1" ht="117" customHeight="1">
      <c r="A545" s="71" t="s">
        <v>882</v>
      </c>
      <c r="B545" s="26" t="s">
        <v>18</v>
      </c>
      <c r="C545" s="60" t="s">
        <v>883</v>
      </c>
      <c r="D545" s="73">
        <v>4600.57</v>
      </c>
      <c r="E545" s="73">
        <v>4521.0763999999999</v>
      </c>
      <c r="F545" s="73">
        <v>4521.0763999999999</v>
      </c>
      <c r="G545" s="56">
        <f t="shared" si="110"/>
        <v>0</v>
      </c>
      <c r="H545" s="56">
        <f t="shared" si="111"/>
        <v>79.493599999999788</v>
      </c>
      <c r="I545" s="56">
        <f t="shared" si="112"/>
        <v>98.272092371162714</v>
      </c>
    </row>
    <row r="546" spans="1:9" s="98" customFormat="1" ht="116.25" customHeight="1">
      <c r="A546" s="71" t="s">
        <v>76</v>
      </c>
      <c r="B546" s="26" t="s">
        <v>18</v>
      </c>
      <c r="C546" s="60" t="s">
        <v>313</v>
      </c>
      <c r="D546" s="73">
        <v>1000</v>
      </c>
      <c r="E546" s="73">
        <v>0</v>
      </c>
      <c r="F546" s="73">
        <v>0</v>
      </c>
      <c r="G546" s="56">
        <f t="shared" ref="G546:G557" si="113">E546-F546</f>
        <v>0</v>
      </c>
      <c r="H546" s="56">
        <f t="shared" ref="H546:H557" si="114">D546-F546</f>
        <v>1000</v>
      </c>
      <c r="I546" s="56">
        <f t="shared" ref="I546:I557" si="115">F546/D546*100</f>
        <v>0</v>
      </c>
    </row>
    <row r="547" spans="1:9" s="98" customFormat="1" ht="54.75" customHeight="1">
      <c r="A547" s="68" t="s">
        <v>77</v>
      </c>
      <c r="B547" s="82">
        <v>441</v>
      </c>
      <c r="C547" s="60" t="s">
        <v>314</v>
      </c>
      <c r="D547" s="73">
        <v>1000</v>
      </c>
      <c r="E547" s="73">
        <v>0</v>
      </c>
      <c r="F547" s="73">
        <v>0</v>
      </c>
      <c r="G547" s="56">
        <f t="shared" si="113"/>
        <v>0</v>
      </c>
      <c r="H547" s="56">
        <f t="shared" si="114"/>
        <v>1000</v>
      </c>
      <c r="I547" s="56">
        <f t="shared" si="115"/>
        <v>0</v>
      </c>
    </row>
    <row r="548" spans="1:9" s="98" customFormat="1" ht="67.5" customHeight="1">
      <c r="A548" s="68" t="s">
        <v>78</v>
      </c>
      <c r="B548" s="26" t="s">
        <v>18</v>
      </c>
      <c r="C548" s="60" t="s">
        <v>315</v>
      </c>
      <c r="D548" s="73">
        <v>6500</v>
      </c>
      <c r="E548" s="73">
        <v>2800.3747899999998</v>
      </c>
      <c r="F548" s="73">
        <v>2800.3747899999998</v>
      </c>
      <c r="G548" s="56">
        <f t="shared" si="113"/>
        <v>0</v>
      </c>
      <c r="H548" s="56">
        <f t="shared" si="114"/>
        <v>3699.6252100000002</v>
      </c>
      <c r="I548" s="56">
        <f t="shared" si="115"/>
        <v>43.082689076923074</v>
      </c>
    </row>
    <row r="549" spans="1:9" s="98" customFormat="1" ht="102.75" customHeight="1">
      <c r="A549" s="68" t="s">
        <v>79</v>
      </c>
      <c r="B549" s="26" t="s">
        <v>18</v>
      </c>
      <c r="C549" s="60" t="s">
        <v>316</v>
      </c>
      <c r="D549" s="73">
        <v>300</v>
      </c>
      <c r="E549" s="73">
        <v>0</v>
      </c>
      <c r="F549" s="73">
        <v>0</v>
      </c>
      <c r="G549" s="56">
        <f t="shared" si="113"/>
        <v>0</v>
      </c>
      <c r="H549" s="56">
        <f t="shared" si="114"/>
        <v>300</v>
      </c>
      <c r="I549" s="56">
        <f t="shared" si="115"/>
        <v>0</v>
      </c>
    </row>
    <row r="550" spans="1:9" s="98" customFormat="1" ht="82.5" customHeight="1">
      <c r="A550" s="68" t="s">
        <v>317</v>
      </c>
      <c r="B550" s="26" t="s">
        <v>18</v>
      </c>
      <c r="C550" s="60" t="s">
        <v>318</v>
      </c>
      <c r="D550" s="73">
        <v>2000</v>
      </c>
      <c r="E550" s="73">
        <v>0</v>
      </c>
      <c r="F550" s="73">
        <v>0</v>
      </c>
      <c r="G550" s="56">
        <f t="shared" si="113"/>
        <v>0</v>
      </c>
      <c r="H550" s="56">
        <f t="shared" si="114"/>
        <v>2000</v>
      </c>
      <c r="I550" s="56">
        <f t="shared" si="115"/>
        <v>0</v>
      </c>
    </row>
    <row r="551" spans="1:9" s="98" customFormat="1" ht="64.5" customHeight="1">
      <c r="A551" s="68" t="s">
        <v>83</v>
      </c>
      <c r="B551" s="26" t="s">
        <v>18</v>
      </c>
      <c r="C551" s="60" t="s">
        <v>319</v>
      </c>
      <c r="D551" s="73">
        <v>9215.5830000000005</v>
      </c>
      <c r="E551" s="73">
        <v>4511.2798499999999</v>
      </c>
      <c r="F551" s="73">
        <v>4511.2798499999999</v>
      </c>
      <c r="G551" s="56">
        <f t="shared" si="113"/>
        <v>0</v>
      </c>
      <c r="H551" s="56">
        <f t="shared" si="114"/>
        <v>4704.3031500000006</v>
      </c>
      <c r="I551" s="56">
        <f t="shared" si="115"/>
        <v>48.952734189470156</v>
      </c>
    </row>
    <row r="552" spans="1:9" s="98" customFormat="1" ht="49.5" customHeight="1">
      <c r="A552" s="68" t="s">
        <v>85</v>
      </c>
      <c r="B552" s="26" t="s">
        <v>18</v>
      </c>
      <c r="C552" s="60" t="s">
        <v>320</v>
      </c>
      <c r="D552" s="73">
        <v>361.69</v>
      </c>
      <c r="E552" s="73">
        <v>289.64</v>
      </c>
      <c r="F552" s="73">
        <v>289.64</v>
      </c>
      <c r="G552" s="56">
        <f t="shared" si="113"/>
        <v>0</v>
      </c>
      <c r="H552" s="56">
        <f t="shared" si="114"/>
        <v>72.050000000000011</v>
      </c>
      <c r="I552" s="56">
        <f t="shared" si="115"/>
        <v>80.079626199231384</v>
      </c>
    </row>
    <row r="553" spans="1:9" s="98" customFormat="1" ht="39" customHeight="1">
      <c r="A553" s="68" t="s">
        <v>50</v>
      </c>
      <c r="B553" s="26" t="s">
        <v>18</v>
      </c>
      <c r="C553" s="60" t="s">
        <v>321</v>
      </c>
      <c r="D553" s="73">
        <v>129.43</v>
      </c>
      <c r="E553" s="73">
        <v>31.84</v>
      </c>
      <c r="F553" s="73">
        <v>31.84</v>
      </c>
      <c r="G553" s="56">
        <f t="shared" si="113"/>
        <v>0</v>
      </c>
      <c r="H553" s="56">
        <f t="shared" si="114"/>
        <v>97.59</v>
      </c>
      <c r="I553" s="56">
        <f t="shared" si="115"/>
        <v>24.600169976048829</v>
      </c>
    </row>
    <row r="554" spans="1:9" s="98" customFormat="1" ht="33.75" customHeight="1">
      <c r="A554" s="68" t="s">
        <v>87</v>
      </c>
      <c r="B554" s="26" t="s">
        <v>18</v>
      </c>
      <c r="C554" s="60" t="s">
        <v>637</v>
      </c>
      <c r="D554" s="73">
        <v>64</v>
      </c>
      <c r="E554" s="73">
        <v>0</v>
      </c>
      <c r="F554" s="73">
        <v>0</v>
      </c>
      <c r="G554" s="56">
        <f t="shared" si="113"/>
        <v>0</v>
      </c>
      <c r="H554" s="56">
        <f t="shared" si="114"/>
        <v>64</v>
      </c>
      <c r="I554" s="56">
        <f t="shared" si="115"/>
        <v>0</v>
      </c>
    </row>
    <row r="555" spans="1:9" s="98" customFormat="1" ht="39" customHeight="1">
      <c r="A555" s="68" t="s">
        <v>93</v>
      </c>
      <c r="B555" s="26" t="s">
        <v>18</v>
      </c>
      <c r="C555" s="60" t="s">
        <v>322</v>
      </c>
      <c r="D555" s="73">
        <v>510</v>
      </c>
      <c r="E555" s="73">
        <v>6.3</v>
      </c>
      <c r="F555" s="73">
        <v>6.3</v>
      </c>
      <c r="G555" s="56">
        <f t="shared" si="113"/>
        <v>0</v>
      </c>
      <c r="H555" s="56">
        <f t="shared" si="114"/>
        <v>503.7</v>
      </c>
      <c r="I555" s="56">
        <f t="shared" si="115"/>
        <v>1.2352941176470587</v>
      </c>
    </row>
    <row r="556" spans="1:9" s="98" customFormat="1" ht="38.25" customHeight="1">
      <c r="A556" s="68" t="s">
        <v>95</v>
      </c>
      <c r="B556" s="26" t="s">
        <v>18</v>
      </c>
      <c r="C556" s="60" t="s">
        <v>323</v>
      </c>
      <c r="D556" s="73">
        <v>100</v>
      </c>
      <c r="E556" s="73">
        <v>0</v>
      </c>
      <c r="F556" s="73">
        <v>0</v>
      </c>
      <c r="G556" s="56">
        <f t="shared" si="113"/>
        <v>0</v>
      </c>
      <c r="H556" s="56">
        <f t="shared" si="114"/>
        <v>100</v>
      </c>
      <c r="I556" s="56">
        <f t="shared" si="115"/>
        <v>0</v>
      </c>
    </row>
    <row r="557" spans="1:9" s="98" customFormat="1" ht="29.25" customHeight="1">
      <c r="A557" s="68" t="s">
        <v>97</v>
      </c>
      <c r="B557" s="26" t="s">
        <v>18</v>
      </c>
      <c r="C557" s="60" t="s">
        <v>324</v>
      </c>
      <c r="D557" s="73">
        <v>250</v>
      </c>
      <c r="E557" s="73">
        <v>0</v>
      </c>
      <c r="F557" s="73">
        <v>0</v>
      </c>
      <c r="G557" s="56">
        <f t="shared" si="113"/>
        <v>0</v>
      </c>
      <c r="H557" s="56">
        <f t="shared" si="114"/>
        <v>250</v>
      </c>
      <c r="I557" s="56">
        <f t="shared" si="115"/>
        <v>0</v>
      </c>
    </row>
    <row r="558" spans="1:9" s="89" customFormat="1" ht="52.5" customHeight="1">
      <c r="A558" s="15" t="s">
        <v>38</v>
      </c>
      <c r="B558" s="53"/>
      <c r="C558" s="16" t="s">
        <v>331</v>
      </c>
      <c r="D558" s="55">
        <f>SUM(D559:D562)</f>
        <v>1000</v>
      </c>
      <c r="E558" s="55">
        <f>SUM(E559:E562)</f>
        <v>0</v>
      </c>
      <c r="F558" s="55">
        <f>SUM(F559:F562)</f>
        <v>0</v>
      </c>
      <c r="G558" s="55">
        <f t="shared" si="110"/>
        <v>0</v>
      </c>
      <c r="H558" s="55">
        <f t="shared" si="111"/>
        <v>1000</v>
      </c>
      <c r="I558" s="55">
        <f>F558/D558*100</f>
        <v>0</v>
      </c>
    </row>
    <row r="559" spans="1:9" s="89" customFormat="1" ht="63.75" customHeight="1">
      <c r="A559" s="68" t="s">
        <v>325</v>
      </c>
      <c r="B559" s="110">
        <v>441</v>
      </c>
      <c r="C559" s="60" t="s">
        <v>326</v>
      </c>
      <c r="D559" s="73">
        <v>550</v>
      </c>
      <c r="E559" s="73">
        <v>0</v>
      </c>
      <c r="F559" s="73">
        <v>0</v>
      </c>
      <c r="G559" s="70">
        <f t="shared" si="110"/>
        <v>0</v>
      </c>
      <c r="H559" s="70">
        <f t="shared" si="111"/>
        <v>550</v>
      </c>
      <c r="I559" s="70">
        <f>F559/D559*100</f>
        <v>0</v>
      </c>
    </row>
    <row r="560" spans="1:9" ht="55.5" customHeight="1">
      <c r="A560" s="68" t="s">
        <v>80</v>
      </c>
      <c r="B560" s="26" t="s">
        <v>18</v>
      </c>
      <c r="C560" s="60" t="s">
        <v>327</v>
      </c>
      <c r="D560" s="73">
        <v>150</v>
      </c>
      <c r="E560" s="73">
        <v>0</v>
      </c>
      <c r="F560" s="73">
        <v>0</v>
      </c>
      <c r="G560" s="56">
        <f t="shared" si="110"/>
        <v>0</v>
      </c>
      <c r="H560" s="56">
        <f t="shared" si="111"/>
        <v>150</v>
      </c>
      <c r="I560" s="56">
        <f t="shared" si="112"/>
        <v>0</v>
      </c>
    </row>
    <row r="561" spans="1:9" ht="58.5" customHeight="1">
      <c r="A561" s="68" t="s">
        <v>638</v>
      </c>
      <c r="B561" s="26" t="s">
        <v>18</v>
      </c>
      <c r="C561" s="60" t="s">
        <v>639</v>
      </c>
      <c r="D561" s="73">
        <v>200</v>
      </c>
      <c r="E561" s="73">
        <v>0</v>
      </c>
      <c r="F561" s="73">
        <v>0</v>
      </c>
      <c r="G561" s="56">
        <f t="shared" si="110"/>
        <v>0</v>
      </c>
      <c r="H561" s="56">
        <f t="shared" si="111"/>
        <v>200</v>
      </c>
      <c r="I561" s="56">
        <f t="shared" si="112"/>
        <v>0</v>
      </c>
    </row>
    <row r="562" spans="1:9" ht="47.25" customHeight="1">
      <c r="A562" s="68" t="s">
        <v>328</v>
      </c>
      <c r="B562" s="26" t="s">
        <v>18</v>
      </c>
      <c r="C562" s="60" t="s">
        <v>329</v>
      </c>
      <c r="D562" s="73">
        <v>100</v>
      </c>
      <c r="E562" s="73">
        <v>0</v>
      </c>
      <c r="F562" s="73">
        <v>0</v>
      </c>
      <c r="G562" s="56">
        <f t="shared" si="110"/>
        <v>0</v>
      </c>
      <c r="H562" s="56">
        <f t="shared" si="111"/>
        <v>100</v>
      </c>
      <c r="I562" s="56">
        <f t="shared" si="112"/>
        <v>0</v>
      </c>
    </row>
    <row r="563" spans="1:9" ht="75.75" customHeight="1">
      <c r="A563" s="15" t="s">
        <v>330</v>
      </c>
      <c r="B563" s="53"/>
      <c r="C563" s="16" t="s">
        <v>332</v>
      </c>
      <c r="D563" s="55">
        <f>SUM(D564:D571)</f>
        <v>36832.092559999997</v>
      </c>
      <c r="E563" s="55">
        <f>SUM(E564:E571)</f>
        <v>8495.9232700000011</v>
      </c>
      <c r="F563" s="55">
        <f>SUM(F564:F571)</f>
        <v>8495.9232700000011</v>
      </c>
      <c r="G563" s="55">
        <f>SUM(G564:G571)</f>
        <v>0</v>
      </c>
      <c r="H563" s="55">
        <f t="shared" ref="H563:H571" si="116">D563-F563</f>
        <v>28336.169289999998</v>
      </c>
      <c r="I563" s="55">
        <f t="shared" ref="I563:I571" si="117">F563/D563*100</f>
        <v>23.066632057790422</v>
      </c>
    </row>
    <row r="564" spans="1:9" s="90" customFormat="1" ht="64.5" customHeight="1">
      <c r="A564" s="68" t="s">
        <v>406</v>
      </c>
      <c r="B564" s="74">
        <v>441</v>
      </c>
      <c r="C564" s="60" t="s">
        <v>438</v>
      </c>
      <c r="D564" s="73">
        <v>450</v>
      </c>
      <c r="E564" s="73">
        <v>150</v>
      </c>
      <c r="F564" s="73">
        <v>150</v>
      </c>
      <c r="G564" s="70">
        <v>0</v>
      </c>
      <c r="H564" s="70">
        <f t="shared" si="116"/>
        <v>300</v>
      </c>
      <c r="I564" s="70">
        <f t="shared" si="117"/>
        <v>33.333333333333329</v>
      </c>
    </row>
    <row r="565" spans="1:9" s="90" customFormat="1" ht="75.75" customHeight="1">
      <c r="A565" s="68" t="s">
        <v>407</v>
      </c>
      <c r="B565" s="74">
        <v>441</v>
      </c>
      <c r="C565" s="60" t="s">
        <v>439</v>
      </c>
      <c r="D565" s="73">
        <v>470</v>
      </c>
      <c r="E565" s="73">
        <v>69.345179999999999</v>
      </c>
      <c r="F565" s="73">
        <v>69.345179999999999</v>
      </c>
      <c r="G565" s="70">
        <v>0</v>
      </c>
      <c r="H565" s="70">
        <f t="shared" si="116"/>
        <v>400.65481999999997</v>
      </c>
      <c r="I565" s="70">
        <f t="shared" si="117"/>
        <v>14.754293617021277</v>
      </c>
    </row>
    <row r="566" spans="1:9" s="90" customFormat="1" ht="57.75" customHeight="1">
      <c r="A566" s="68" t="s">
        <v>884</v>
      </c>
      <c r="B566" s="74">
        <v>441</v>
      </c>
      <c r="C566" s="60" t="s">
        <v>440</v>
      </c>
      <c r="D566" s="73">
        <v>1439.7930799999999</v>
      </c>
      <c r="E566" s="73">
        <v>0</v>
      </c>
      <c r="F566" s="73">
        <v>0</v>
      </c>
      <c r="G566" s="70">
        <v>0</v>
      </c>
      <c r="H566" s="70">
        <f t="shared" si="116"/>
        <v>1439.7930799999999</v>
      </c>
      <c r="I566" s="70">
        <f t="shared" si="117"/>
        <v>0</v>
      </c>
    </row>
    <row r="567" spans="1:9" s="90" customFormat="1" ht="50.25" customHeight="1">
      <c r="A567" s="68" t="s">
        <v>885</v>
      </c>
      <c r="B567" s="74">
        <v>441</v>
      </c>
      <c r="C567" s="60" t="s">
        <v>516</v>
      </c>
      <c r="D567" s="73">
        <v>2100</v>
      </c>
      <c r="E567" s="73">
        <v>0</v>
      </c>
      <c r="F567" s="73">
        <v>0</v>
      </c>
      <c r="G567" s="70">
        <v>0</v>
      </c>
      <c r="H567" s="70">
        <f t="shared" si="116"/>
        <v>2100</v>
      </c>
      <c r="I567" s="70">
        <f t="shared" si="117"/>
        <v>0</v>
      </c>
    </row>
    <row r="568" spans="1:9" s="90" customFormat="1" ht="55.5" customHeight="1">
      <c r="A568" s="68" t="s">
        <v>886</v>
      </c>
      <c r="B568" s="74">
        <v>441</v>
      </c>
      <c r="C568" s="60" t="s">
        <v>890</v>
      </c>
      <c r="D568" s="73">
        <v>409.84199999999998</v>
      </c>
      <c r="E568" s="73">
        <v>0</v>
      </c>
      <c r="F568" s="73">
        <v>0</v>
      </c>
      <c r="G568" s="70">
        <v>0</v>
      </c>
      <c r="H568" s="70">
        <f t="shared" si="116"/>
        <v>409.84199999999998</v>
      </c>
      <c r="I568" s="70">
        <f t="shared" si="117"/>
        <v>0</v>
      </c>
    </row>
    <row r="569" spans="1:9" s="90" customFormat="1" ht="78" customHeight="1">
      <c r="A569" s="68" t="s">
        <v>887</v>
      </c>
      <c r="B569" s="74">
        <v>441</v>
      </c>
      <c r="C569" s="60" t="s">
        <v>891</v>
      </c>
      <c r="D569" s="73">
        <v>1455.15021</v>
      </c>
      <c r="E569" s="73">
        <v>0</v>
      </c>
      <c r="F569" s="73">
        <v>0</v>
      </c>
      <c r="G569" s="70">
        <v>0</v>
      </c>
      <c r="H569" s="70">
        <f t="shared" si="116"/>
        <v>1455.15021</v>
      </c>
      <c r="I569" s="70">
        <f t="shared" si="117"/>
        <v>0</v>
      </c>
    </row>
    <row r="570" spans="1:9" s="90" customFormat="1" ht="57" customHeight="1">
      <c r="A570" s="68" t="s">
        <v>888</v>
      </c>
      <c r="B570" s="74">
        <v>441</v>
      </c>
      <c r="C570" s="60" t="s">
        <v>892</v>
      </c>
      <c r="D570" s="73">
        <v>507.30727000000002</v>
      </c>
      <c r="E570" s="73">
        <v>0</v>
      </c>
      <c r="F570" s="73">
        <v>0</v>
      </c>
      <c r="G570" s="70">
        <v>0</v>
      </c>
      <c r="H570" s="70">
        <f t="shared" si="116"/>
        <v>507.30727000000002</v>
      </c>
      <c r="I570" s="70">
        <f t="shared" si="117"/>
        <v>0</v>
      </c>
    </row>
    <row r="571" spans="1:9" s="90" customFormat="1" ht="44.25" customHeight="1">
      <c r="A571" s="68" t="s">
        <v>889</v>
      </c>
      <c r="B571" s="74">
        <v>441</v>
      </c>
      <c r="C571" s="60" t="s">
        <v>893</v>
      </c>
      <c r="D571" s="73">
        <v>30000</v>
      </c>
      <c r="E571" s="73">
        <v>8276.5780900000009</v>
      </c>
      <c r="F571" s="73">
        <v>8276.5780900000009</v>
      </c>
      <c r="G571" s="70">
        <v>0</v>
      </c>
      <c r="H571" s="70">
        <f t="shared" si="116"/>
        <v>21723.421909999997</v>
      </c>
      <c r="I571" s="70">
        <f t="shared" si="117"/>
        <v>27.588593633333335</v>
      </c>
    </row>
    <row r="572" spans="1:9" s="88" customFormat="1" ht="56.25" customHeight="1">
      <c r="A572" s="203" t="s">
        <v>81</v>
      </c>
      <c r="B572" s="201"/>
      <c r="C572" s="201"/>
      <c r="D572" s="201"/>
      <c r="E572" s="201"/>
      <c r="F572" s="201"/>
      <c r="G572" s="201"/>
      <c r="H572" s="201"/>
      <c r="I572" s="201"/>
    </row>
    <row r="573" spans="1:9" s="87" customFormat="1" ht="36" customHeight="1">
      <c r="A573" s="8" t="s">
        <v>1</v>
      </c>
      <c r="B573" s="10"/>
      <c r="C573" s="127">
        <v>2200000000</v>
      </c>
      <c r="D573" s="133">
        <f>D575+D627+D631+D655+D657+D668</f>
        <v>56914.304750000003</v>
      </c>
      <c r="E573" s="133">
        <f>E575+E627+E631+E655+E657+E668</f>
        <v>8219.1621699999996</v>
      </c>
      <c r="F573" s="133">
        <f>F575+F627+F631+F655+F657+F668</f>
        <v>8219.1621699999996</v>
      </c>
      <c r="G573" s="133">
        <f>G575+G627+G631+G655+G657</f>
        <v>0</v>
      </c>
      <c r="H573" s="133">
        <f>H575+H627+H631+H655+H657</f>
        <v>48145.14258</v>
      </c>
      <c r="I573" s="133">
        <f t="shared" ref="I573" si="118">F573/D573*100</f>
        <v>14.441294163397469</v>
      </c>
    </row>
    <row r="574" spans="1:9" ht="45" customHeight="1">
      <c r="A574" s="11" t="s">
        <v>6</v>
      </c>
      <c r="B574" s="13"/>
      <c r="C574" s="13"/>
      <c r="D574" s="13"/>
      <c r="E574" s="13"/>
      <c r="F574" s="108"/>
      <c r="G574" s="13"/>
      <c r="H574" s="13"/>
      <c r="I574" s="13"/>
    </row>
    <row r="575" spans="1:9" s="89" customFormat="1" ht="48" customHeight="1">
      <c r="A575" s="15" t="s">
        <v>40</v>
      </c>
      <c r="B575" s="16"/>
      <c r="C575" s="59">
        <v>2210000000</v>
      </c>
      <c r="D575" s="55">
        <f>SUM(D576:D626)</f>
        <v>38049.897950000006</v>
      </c>
      <c r="E575" s="55">
        <f>SUM(E576:E626)</f>
        <v>4156.6839599999994</v>
      </c>
      <c r="F575" s="55">
        <f>SUM(F576:F626)</f>
        <v>4156.6839599999994</v>
      </c>
      <c r="G575" s="55">
        <f t="shared" ref="G575:G656" si="119">E575-F575</f>
        <v>0</v>
      </c>
      <c r="H575" s="55">
        <f t="shared" ref="H575:H656" si="120">D575-F575</f>
        <v>33893.213990000004</v>
      </c>
      <c r="I575" s="55">
        <f t="shared" ref="I575:I656" si="121">F575/D575*100</f>
        <v>10.924297262142851</v>
      </c>
    </row>
    <row r="576" spans="1:9" ht="57.75" customHeight="1">
      <c r="A576" s="68" t="s">
        <v>894</v>
      </c>
      <c r="B576" s="26" t="s">
        <v>18</v>
      </c>
      <c r="C576" s="60" t="s">
        <v>920</v>
      </c>
      <c r="D576" s="73">
        <v>4249.8040000000001</v>
      </c>
      <c r="E576" s="73">
        <v>0</v>
      </c>
      <c r="F576" s="73">
        <v>0</v>
      </c>
      <c r="G576" s="56">
        <f t="shared" si="119"/>
        <v>0</v>
      </c>
      <c r="H576" s="56">
        <f t="shared" si="120"/>
        <v>4249.8040000000001</v>
      </c>
      <c r="I576" s="56">
        <f t="shared" si="121"/>
        <v>0</v>
      </c>
    </row>
    <row r="577" spans="1:9" ht="45" customHeight="1">
      <c r="A577" s="68" t="s">
        <v>895</v>
      </c>
      <c r="B577" s="26" t="s">
        <v>18</v>
      </c>
      <c r="C577" s="60" t="s">
        <v>921</v>
      </c>
      <c r="D577" s="73">
        <v>29.869199999999999</v>
      </c>
      <c r="E577" s="73">
        <v>0</v>
      </c>
      <c r="F577" s="73">
        <v>0</v>
      </c>
      <c r="G577" s="56">
        <f t="shared" si="119"/>
        <v>0</v>
      </c>
      <c r="H577" s="56">
        <f t="shared" si="120"/>
        <v>29.869199999999999</v>
      </c>
      <c r="I577" s="56">
        <f t="shared" si="121"/>
        <v>0</v>
      </c>
    </row>
    <row r="578" spans="1:9" ht="58.5" customHeight="1">
      <c r="A578" s="68" t="s">
        <v>896</v>
      </c>
      <c r="B578" s="26" t="s">
        <v>18</v>
      </c>
      <c r="C578" s="60" t="s">
        <v>922</v>
      </c>
      <c r="D578" s="73">
        <v>151.52737999999999</v>
      </c>
      <c r="E578" s="73">
        <v>0</v>
      </c>
      <c r="F578" s="73">
        <v>0</v>
      </c>
      <c r="G578" s="56">
        <f t="shared" si="119"/>
        <v>0</v>
      </c>
      <c r="H578" s="56">
        <f t="shared" si="120"/>
        <v>151.52737999999999</v>
      </c>
      <c r="I578" s="56">
        <f t="shared" si="121"/>
        <v>0</v>
      </c>
    </row>
    <row r="579" spans="1:9" ht="38.25" customHeight="1">
      <c r="A579" s="68" t="s">
        <v>897</v>
      </c>
      <c r="B579" s="26" t="s">
        <v>18</v>
      </c>
      <c r="C579" s="60" t="s">
        <v>923</v>
      </c>
      <c r="D579" s="73">
        <v>564.31515000000002</v>
      </c>
      <c r="E579" s="73">
        <v>0</v>
      </c>
      <c r="F579" s="73">
        <v>0</v>
      </c>
      <c r="G579" s="56">
        <f t="shared" si="119"/>
        <v>0</v>
      </c>
      <c r="H579" s="56">
        <f t="shared" si="120"/>
        <v>564.31515000000002</v>
      </c>
      <c r="I579" s="56">
        <f t="shared" si="121"/>
        <v>0</v>
      </c>
    </row>
    <row r="580" spans="1:9" ht="42" customHeight="1">
      <c r="A580" s="68" t="s">
        <v>898</v>
      </c>
      <c r="B580" s="26" t="s">
        <v>18</v>
      </c>
      <c r="C580" s="60" t="s">
        <v>924</v>
      </c>
      <c r="D580" s="73">
        <v>553.69114999999999</v>
      </c>
      <c r="E580" s="73">
        <v>0</v>
      </c>
      <c r="F580" s="73">
        <v>0</v>
      </c>
      <c r="G580" s="56">
        <f t="shared" si="119"/>
        <v>0</v>
      </c>
      <c r="H580" s="56">
        <f t="shared" si="120"/>
        <v>553.69114999999999</v>
      </c>
      <c r="I580" s="56">
        <f t="shared" si="121"/>
        <v>0</v>
      </c>
    </row>
    <row r="581" spans="1:9" ht="52.5" customHeight="1">
      <c r="A581" s="68" t="s">
        <v>899</v>
      </c>
      <c r="B581" s="26" t="s">
        <v>18</v>
      </c>
      <c r="C581" s="60" t="s">
        <v>925</v>
      </c>
      <c r="D581" s="73">
        <v>211.83623</v>
      </c>
      <c r="E581" s="73">
        <v>0</v>
      </c>
      <c r="F581" s="73">
        <v>0</v>
      </c>
      <c r="G581" s="56">
        <f t="shared" si="119"/>
        <v>0</v>
      </c>
      <c r="H581" s="56">
        <f t="shared" si="120"/>
        <v>211.83623</v>
      </c>
      <c r="I581" s="56">
        <f t="shared" si="121"/>
        <v>0</v>
      </c>
    </row>
    <row r="582" spans="1:9" ht="38.25" customHeight="1">
      <c r="A582" s="68" t="s">
        <v>900</v>
      </c>
      <c r="B582" s="26" t="s">
        <v>18</v>
      </c>
      <c r="C582" s="60" t="s">
        <v>926</v>
      </c>
      <c r="D582" s="73">
        <v>565.65186000000006</v>
      </c>
      <c r="E582" s="73">
        <v>0</v>
      </c>
      <c r="F582" s="73">
        <v>0</v>
      </c>
      <c r="G582" s="56">
        <f t="shared" si="119"/>
        <v>0</v>
      </c>
      <c r="H582" s="56">
        <f t="shared" si="120"/>
        <v>565.65186000000006</v>
      </c>
      <c r="I582" s="56">
        <f t="shared" si="121"/>
        <v>0</v>
      </c>
    </row>
    <row r="583" spans="1:9" ht="48.75" customHeight="1">
      <c r="A583" s="68" t="s">
        <v>640</v>
      </c>
      <c r="B583" s="26" t="s">
        <v>18</v>
      </c>
      <c r="C583" s="60" t="s">
        <v>650</v>
      </c>
      <c r="D583" s="73">
        <v>550</v>
      </c>
      <c r="E583" s="73">
        <v>450</v>
      </c>
      <c r="F583" s="73">
        <v>450</v>
      </c>
      <c r="G583" s="56">
        <f t="shared" si="119"/>
        <v>0</v>
      </c>
      <c r="H583" s="56">
        <f t="shared" si="120"/>
        <v>100</v>
      </c>
      <c r="I583" s="56">
        <f t="shared" si="121"/>
        <v>81.818181818181827</v>
      </c>
    </row>
    <row r="584" spans="1:9" ht="64.5" customHeight="1">
      <c r="A584" s="68" t="s">
        <v>641</v>
      </c>
      <c r="B584" s="26" t="s">
        <v>18</v>
      </c>
      <c r="C584" s="60" t="s">
        <v>651</v>
      </c>
      <c r="D584" s="73">
        <v>1300</v>
      </c>
      <c r="E584" s="73">
        <v>355.44290999999998</v>
      </c>
      <c r="F584" s="73">
        <v>355.44290999999998</v>
      </c>
      <c r="G584" s="56">
        <f t="shared" si="119"/>
        <v>0</v>
      </c>
      <c r="H584" s="56">
        <f t="shared" si="120"/>
        <v>944.55709000000002</v>
      </c>
      <c r="I584" s="56">
        <f t="shared" si="121"/>
        <v>27.341762307692306</v>
      </c>
    </row>
    <row r="585" spans="1:9" ht="74.25" customHeight="1">
      <c r="A585" s="68" t="s">
        <v>901</v>
      </c>
      <c r="B585" s="26" t="s">
        <v>18</v>
      </c>
      <c r="C585" s="60" t="s">
        <v>927</v>
      </c>
      <c r="D585" s="73">
        <v>511.9</v>
      </c>
      <c r="E585" s="73">
        <v>511.9</v>
      </c>
      <c r="F585" s="73">
        <v>511.9</v>
      </c>
      <c r="G585" s="56">
        <f t="shared" si="119"/>
        <v>0</v>
      </c>
      <c r="H585" s="56">
        <f t="shared" si="120"/>
        <v>0</v>
      </c>
      <c r="I585" s="56">
        <f t="shared" si="121"/>
        <v>100</v>
      </c>
    </row>
    <row r="586" spans="1:9" ht="59.25" customHeight="1">
      <c r="A586" s="68" t="s">
        <v>902</v>
      </c>
      <c r="B586" s="26" t="s">
        <v>18</v>
      </c>
      <c r="C586" s="60" t="s">
        <v>928</v>
      </c>
      <c r="D586" s="73">
        <v>37.825000000000003</v>
      </c>
      <c r="E586" s="73">
        <v>37.825000000000003</v>
      </c>
      <c r="F586" s="73">
        <v>37.825000000000003</v>
      </c>
      <c r="G586" s="56">
        <f t="shared" si="119"/>
        <v>0</v>
      </c>
      <c r="H586" s="56">
        <f t="shared" si="120"/>
        <v>0</v>
      </c>
      <c r="I586" s="56">
        <f t="shared" si="121"/>
        <v>100</v>
      </c>
    </row>
    <row r="587" spans="1:9" ht="68.25" customHeight="1">
      <c r="A587" s="68" t="s">
        <v>903</v>
      </c>
      <c r="B587" s="26" t="s">
        <v>18</v>
      </c>
      <c r="C587" s="60" t="s">
        <v>929</v>
      </c>
      <c r="D587" s="73">
        <v>87.227999999999994</v>
      </c>
      <c r="E587" s="73">
        <v>86.367599999999996</v>
      </c>
      <c r="F587" s="73">
        <v>86.367599999999996</v>
      </c>
      <c r="G587" s="56">
        <f t="shared" si="119"/>
        <v>0</v>
      </c>
      <c r="H587" s="56">
        <f t="shared" si="120"/>
        <v>0.8603999999999985</v>
      </c>
      <c r="I587" s="56">
        <f t="shared" si="121"/>
        <v>99.01361947998349</v>
      </c>
    </row>
    <row r="588" spans="1:9" ht="61.5" customHeight="1">
      <c r="A588" s="68" t="s">
        <v>904</v>
      </c>
      <c r="B588" s="26" t="s">
        <v>18</v>
      </c>
      <c r="C588" s="60" t="s">
        <v>930</v>
      </c>
      <c r="D588" s="73">
        <v>128</v>
      </c>
      <c r="E588" s="73">
        <v>128</v>
      </c>
      <c r="F588" s="73">
        <v>128</v>
      </c>
      <c r="G588" s="56">
        <f t="shared" si="119"/>
        <v>0</v>
      </c>
      <c r="H588" s="56">
        <f t="shared" si="120"/>
        <v>0</v>
      </c>
      <c r="I588" s="56">
        <f t="shared" si="121"/>
        <v>100</v>
      </c>
    </row>
    <row r="589" spans="1:9" ht="62.25" customHeight="1">
      <c r="A589" s="68" t="s">
        <v>905</v>
      </c>
      <c r="B589" s="26" t="s">
        <v>18</v>
      </c>
      <c r="C589" s="60" t="s">
        <v>931</v>
      </c>
      <c r="D589" s="73">
        <v>122.01</v>
      </c>
      <c r="E589" s="73">
        <v>107</v>
      </c>
      <c r="F589" s="73">
        <v>107</v>
      </c>
      <c r="G589" s="56">
        <f t="shared" si="119"/>
        <v>0</v>
      </c>
      <c r="H589" s="56">
        <f t="shared" si="120"/>
        <v>15.010000000000005</v>
      </c>
      <c r="I589" s="56">
        <f t="shared" si="121"/>
        <v>87.697729694287347</v>
      </c>
    </row>
    <row r="590" spans="1:9" ht="54.75" customHeight="1">
      <c r="A590" s="68" t="s">
        <v>906</v>
      </c>
      <c r="B590" s="26" t="s">
        <v>18</v>
      </c>
      <c r="C590" s="60" t="s">
        <v>932</v>
      </c>
      <c r="D590" s="73">
        <v>67.737200000000001</v>
      </c>
      <c r="E590" s="73">
        <v>10.1</v>
      </c>
      <c r="F590" s="73">
        <v>10.1</v>
      </c>
      <c r="G590" s="56">
        <f t="shared" si="119"/>
        <v>0</v>
      </c>
      <c r="H590" s="56">
        <f t="shared" si="120"/>
        <v>57.6372</v>
      </c>
      <c r="I590" s="56">
        <f t="shared" si="121"/>
        <v>14.910566129098928</v>
      </c>
    </row>
    <row r="591" spans="1:9" ht="57" customHeight="1">
      <c r="A591" s="68" t="s">
        <v>907</v>
      </c>
      <c r="B591" s="26" t="s">
        <v>18</v>
      </c>
      <c r="C591" s="60" t="s">
        <v>933</v>
      </c>
      <c r="D591" s="73">
        <v>9387</v>
      </c>
      <c r="E591" s="73">
        <v>0</v>
      </c>
      <c r="F591" s="73">
        <v>0</v>
      </c>
      <c r="G591" s="56">
        <f t="shared" si="119"/>
        <v>0</v>
      </c>
      <c r="H591" s="56">
        <f t="shared" si="120"/>
        <v>9387</v>
      </c>
      <c r="I591" s="56">
        <f t="shared" si="121"/>
        <v>0</v>
      </c>
    </row>
    <row r="592" spans="1:9" ht="39.75" customHeight="1">
      <c r="A592" s="68" t="s">
        <v>642</v>
      </c>
      <c r="B592" s="26" t="s">
        <v>18</v>
      </c>
      <c r="C592" s="60" t="s">
        <v>652</v>
      </c>
      <c r="D592" s="73">
        <v>15</v>
      </c>
      <c r="E592" s="73">
        <v>0</v>
      </c>
      <c r="F592" s="73">
        <v>0</v>
      </c>
      <c r="G592" s="56">
        <f t="shared" si="119"/>
        <v>0</v>
      </c>
      <c r="H592" s="56">
        <f t="shared" si="120"/>
        <v>15</v>
      </c>
      <c r="I592" s="56">
        <f t="shared" si="121"/>
        <v>0</v>
      </c>
    </row>
    <row r="593" spans="1:9" ht="63.75" customHeight="1">
      <c r="A593" s="68" t="s">
        <v>908</v>
      </c>
      <c r="B593" s="26" t="s">
        <v>18</v>
      </c>
      <c r="C593" s="60" t="s">
        <v>934</v>
      </c>
      <c r="D593" s="73">
        <v>3466.0740000000001</v>
      </c>
      <c r="E593" s="73">
        <v>0</v>
      </c>
      <c r="F593" s="73">
        <v>0</v>
      </c>
      <c r="G593" s="56">
        <f t="shared" si="119"/>
        <v>0</v>
      </c>
      <c r="H593" s="56">
        <f t="shared" si="120"/>
        <v>3466.0740000000001</v>
      </c>
      <c r="I593" s="56">
        <f t="shared" si="121"/>
        <v>0</v>
      </c>
    </row>
    <row r="594" spans="1:9" ht="42" customHeight="1">
      <c r="A594" s="68" t="s">
        <v>453</v>
      </c>
      <c r="B594" s="26" t="s">
        <v>18</v>
      </c>
      <c r="C594" s="60" t="s">
        <v>333</v>
      </c>
      <c r="D594" s="73">
        <v>1653.2059999999999</v>
      </c>
      <c r="E594" s="73">
        <v>847.65391999999997</v>
      </c>
      <c r="F594" s="73">
        <v>847.65391999999997</v>
      </c>
      <c r="G594" s="56">
        <f t="shared" si="119"/>
        <v>0</v>
      </c>
      <c r="H594" s="56">
        <f t="shared" si="120"/>
        <v>805.55207999999993</v>
      </c>
      <c r="I594" s="56">
        <f t="shared" si="121"/>
        <v>51.273339196688127</v>
      </c>
    </row>
    <row r="595" spans="1:9" ht="42.75" customHeight="1">
      <c r="A595" s="68" t="s">
        <v>454</v>
      </c>
      <c r="B595" s="26" t="s">
        <v>18</v>
      </c>
      <c r="C595" s="60" t="s">
        <v>334</v>
      </c>
      <c r="D595" s="73">
        <v>468.53699999999998</v>
      </c>
      <c r="E595" s="73">
        <v>240.22704999999999</v>
      </c>
      <c r="F595" s="73">
        <v>240.22704999999999</v>
      </c>
      <c r="G595" s="56">
        <f t="shared" si="119"/>
        <v>0</v>
      </c>
      <c r="H595" s="56">
        <f t="shared" si="120"/>
        <v>228.30994999999999</v>
      </c>
      <c r="I595" s="56">
        <f t="shared" si="121"/>
        <v>51.271735209812675</v>
      </c>
    </row>
    <row r="596" spans="1:9" ht="33.75" customHeight="1">
      <c r="A596" s="68" t="s">
        <v>643</v>
      </c>
      <c r="B596" s="26" t="s">
        <v>18</v>
      </c>
      <c r="C596" s="60" t="s">
        <v>653</v>
      </c>
      <c r="D596" s="73">
        <v>236.35900000000001</v>
      </c>
      <c r="E596" s="73">
        <v>121.17918</v>
      </c>
      <c r="F596" s="73">
        <v>121.17918</v>
      </c>
      <c r="G596" s="56">
        <f t="shared" si="119"/>
        <v>0</v>
      </c>
      <c r="H596" s="56">
        <f t="shared" si="120"/>
        <v>115.17982000000001</v>
      </c>
      <c r="I596" s="56">
        <f t="shared" si="121"/>
        <v>51.269120278897773</v>
      </c>
    </row>
    <row r="597" spans="1:9" ht="33" customHeight="1">
      <c r="A597" s="68" t="s">
        <v>455</v>
      </c>
      <c r="B597" s="26" t="s">
        <v>18</v>
      </c>
      <c r="C597" s="60" t="s">
        <v>335</v>
      </c>
      <c r="D597" s="73">
        <v>146.417</v>
      </c>
      <c r="E597" s="73">
        <v>75.071520000000007</v>
      </c>
      <c r="F597" s="73">
        <v>75.071520000000007</v>
      </c>
      <c r="G597" s="56">
        <f t="shared" si="119"/>
        <v>0</v>
      </c>
      <c r="H597" s="56">
        <f t="shared" si="120"/>
        <v>71.345479999999995</v>
      </c>
      <c r="I597" s="56">
        <f t="shared" si="121"/>
        <v>51.272406892642252</v>
      </c>
    </row>
    <row r="598" spans="1:9" ht="33" customHeight="1">
      <c r="A598" s="68" t="s">
        <v>456</v>
      </c>
      <c r="B598" s="26" t="s">
        <v>18</v>
      </c>
      <c r="C598" s="60" t="s">
        <v>336</v>
      </c>
      <c r="D598" s="73">
        <v>228.69200000000001</v>
      </c>
      <c r="E598" s="73">
        <v>117.24817</v>
      </c>
      <c r="F598" s="73">
        <v>117.24817</v>
      </c>
      <c r="G598" s="56">
        <f t="shared" si="119"/>
        <v>0</v>
      </c>
      <c r="H598" s="56">
        <f t="shared" si="120"/>
        <v>111.44383000000001</v>
      </c>
      <c r="I598" s="56">
        <f t="shared" si="121"/>
        <v>51.269029961695203</v>
      </c>
    </row>
    <row r="599" spans="1:9" ht="33" customHeight="1">
      <c r="A599" s="68" t="s">
        <v>457</v>
      </c>
      <c r="B599" s="26" t="s">
        <v>18</v>
      </c>
      <c r="C599" s="60" t="s">
        <v>337</v>
      </c>
      <c r="D599" s="73">
        <v>25.728000000000002</v>
      </c>
      <c r="E599" s="73">
        <v>13.18125</v>
      </c>
      <c r="F599" s="73">
        <v>13.18125</v>
      </c>
      <c r="G599" s="56">
        <f t="shared" si="119"/>
        <v>0</v>
      </c>
      <c r="H599" s="56">
        <f t="shared" si="120"/>
        <v>12.546750000000001</v>
      </c>
      <c r="I599" s="56">
        <f t="shared" si="121"/>
        <v>51.233092350746269</v>
      </c>
    </row>
    <row r="600" spans="1:9" ht="57.75" customHeight="1">
      <c r="A600" s="68" t="s">
        <v>644</v>
      </c>
      <c r="B600" s="26" t="s">
        <v>18</v>
      </c>
      <c r="C600" s="60" t="s">
        <v>338</v>
      </c>
      <c r="D600" s="191">
        <v>648.01120000000003</v>
      </c>
      <c r="E600" s="73">
        <v>227.15360000000001</v>
      </c>
      <c r="F600" s="73">
        <v>227.15360000000001</v>
      </c>
      <c r="G600" s="56">
        <f t="shared" si="119"/>
        <v>0</v>
      </c>
      <c r="H600" s="56">
        <f t="shared" si="120"/>
        <v>420.85760000000005</v>
      </c>
      <c r="I600" s="56">
        <f t="shared" si="121"/>
        <v>35.053962030285895</v>
      </c>
    </row>
    <row r="601" spans="1:9" ht="51.75" customHeight="1">
      <c r="A601" s="68" t="s">
        <v>458</v>
      </c>
      <c r="B601" s="26" t="s">
        <v>18</v>
      </c>
      <c r="C601" s="60" t="s">
        <v>339</v>
      </c>
      <c r="D601" s="73">
        <v>2874.39</v>
      </c>
      <c r="E601" s="191">
        <v>571.31466999999998</v>
      </c>
      <c r="F601" s="191">
        <v>571.31466999999998</v>
      </c>
      <c r="G601" s="56">
        <f t="shared" si="119"/>
        <v>0</v>
      </c>
      <c r="H601" s="56">
        <f t="shared" si="120"/>
        <v>2303.0753299999997</v>
      </c>
      <c r="I601" s="56">
        <f t="shared" si="121"/>
        <v>19.876031784135069</v>
      </c>
    </row>
    <row r="602" spans="1:9" ht="35.25" customHeight="1">
      <c r="A602" s="68" t="s">
        <v>459</v>
      </c>
      <c r="B602" s="26" t="s">
        <v>18</v>
      </c>
      <c r="C602" s="60" t="s">
        <v>340</v>
      </c>
      <c r="D602" s="73">
        <v>250</v>
      </c>
      <c r="E602" s="73">
        <v>7.9194100000000001</v>
      </c>
      <c r="F602" s="73">
        <v>7.9194100000000001</v>
      </c>
      <c r="G602" s="56">
        <f t="shared" si="119"/>
        <v>0</v>
      </c>
      <c r="H602" s="56">
        <f t="shared" si="120"/>
        <v>242.08059</v>
      </c>
      <c r="I602" s="56">
        <f t="shared" si="121"/>
        <v>3.167764</v>
      </c>
    </row>
    <row r="603" spans="1:9" ht="30.75" customHeight="1">
      <c r="A603" s="68" t="s">
        <v>460</v>
      </c>
      <c r="B603" s="26" t="s">
        <v>18</v>
      </c>
      <c r="C603" s="60" t="s">
        <v>341</v>
      </c>
      <c r="D603" s="73">
        <v>530</v>
      </c>
      <c r="E603" s="73">
        <v>0</v>
      </c>
      <c r="F603" s="73">
        <v>0</v>
      </c>
      <c r="G603" s="56">
        <f t="shared" si="119"/>
        <v>0</v>
      </c>
      <c r="H603" s="56">
        <f t="shared" si="120"/>
        <v>530</v>
      </c>
      <c r="I603" s="56">
        <f t="shared" si="121"/>
        <v>0</v>
      </c>
    </row>
    <row r="604" spans="1:9" ht="46.5" customHeight="1">
      <c r="A604" s="68" t="s">
        <v>461</v>
      </c>
      <c r="B604" s="26" t="s">
        <v>18</v>
      </c>
      <c r="C604" s="60" t="s">
        <v>342</v>
      </c>
      <c r="D604" s="73">
        <v>47</v>
      </c>
      <c r="E604" s="73">
        <v>9.13598</v>
      </c>
      <c r="F604" s="73">
        <v>9.13598</v>
      </c>
      <c r="G604" s="56">
        <f t="shared" si="119"/>
        <v>0</v>
      </c>
      <c r="H604" s="56">
        <f t="shared" si="120"/>
        <v>37.864019999999996</v>
      </c>
      <c r="I604" s="56">
        <f t="shared" si="121"/>
        <v>19.438255319148936</v>
      </c>
    </row>
    <row r="605" spans="1:9" ht="34.5" customHeight="1">
      <c r="A605" s="68" t="s">
        <v>462</v>
      </c>
      <c r="B605" s="26" t="s">
        <v>18</v>
      </c>
      <c r="C605" s="60" t="s">
        <v>343</v>
      </c>
      <c r="D605" s="73">
        <v>73</v>
      </c>
      <c r="E605" s="73">
        <v>23.47315</v>
      </c>
      <c r="F605" s="73">
        <v>23.47315</v>
      </c>
      <c r="G605" s="56">
        <f t="shared" si="119"/>
        <v>0</v>
      </c>
      <c r="H605" s="56">
        <f t="shared" si="120"/>
        <v>49.526849999999996</v>
      </c>
      <c r="I605" s="56">
        <f t="shared" si="121"/>
        <v>32.155000000000001</v>
      </c>
    </row>
    <row r="606" spans="1:9" ht="31.5" customHeight="1">
      <c r="A606" s="68" t="s">
        <v>463</v>
      </c>
      <c r="B606" s="26" t="s">
        <v>18</v>
      </c>
      <c r="C606" s="60" t="s">
        <v>344</v>
      </c>
      <c r="D606" s="73">
        <v>230</v>
      </c>
      <c r="E606" s="73">
        <v>6.0238100000000001</v>
      </c>
      <c r="F606" s="73">
        <v>6.0238100000000001</v>
      </c>
      <c r="G606" s="56">
        <f t="shared" si="119"/>
        <v>0</v>
      </c>
      <c r="H606" s="56">
        <f t="shared" si="120"/>
        <v>223.97619</v>
      </c>
      <c r="I606" s="56">
        <f t="shared" si="121"/>
        <v>2.6190478260869563</v>
      </c>
    </row>
    <row r="607" spans="1:9" ht="33" customHeight="1">
      <c r="A607" s="68" t="s">
        <v>464</v>
      </c>
      <c r="B607" s="26" t="s">
        <v>18</v>
      </c>
      <c r="C607" s="60" t="s">
        <v>345</v>
      </c>
      <c r="D607" s="73">
        <v>70</v>
      </c>
      <c r="E607" s="73">
        <v>2.42794</v>
      </c>
      <c r="F607" s="73">
        <v>2.42794</v>
      </c>
      <c r="G607" s="56">
        <f t="shared" si="119"/>
        <v>0</v>
      </c>
      <c r="H607" s="56">
        <f t="shared" si="120"/>
        <v>67.572059999999993</v>
      </c>
      <c r="I607" s="56">
        <f t="shared" si="121"/>
        <v>3.4684857142857144</v>
      </c>
    </row>
    <row r="608" spans="1:9" ht="51.75" customHeight="1">
      <c r="A608" s="68" t="s">
        <v>909</v>
      </c>
      <c r="B608" s="26" t="s">
        <v>18</v>
      </c>
      <c r="C608" s="60" t="s">
        <v>465</v>
      </c>
      <c r="D608" s="73">
        <v>383.274</v>
      </c>
      <c r="E608" s="73">
        <v>0</v>
      </c>
      <c r="F608" s="73">
        <v>0</v>
      </c>
      <c r="G608" s="56">
        <f t="shared" si="119"/>
        <v>0</v>
      </c>
      <c r="H608" s="56">
        <f t="shared" si="120"/>
        <v>383.274</v>
      </c>
      <c r="I608" s="56">
        <f t="shared" si="121"/>
        <v>0</v>
      </c>
    </row>
    <row r="609" spans="1:9" s="90" customFormat="1" ht="38.25" customHeight="1">
      <c r="A609" s="68" t="s">
        <v>910</v>
      </c>
      <c r="B609" s="64" t="s">
        <v>18</v>
      </c>
      <c r="C609" s="60" t="s">
        <v>935</v>
      </c>
      <c r="D609" s="73">
        <v>175.90967000000001</v>
      </c>
      <c r="E609" s="73">
        <v>0</v>
      </c>
      <c r="F609" s="73">
        <v>0</v>
      </c>
      <c r="G609" s="56">
        <f t="shared" si="119"/>
        <v>0</v>
      </c>
      <c r="H609" s="56">
        <f t="shared" si="120"/>
        <v>175.90967000000001</v>
      </c>
      <c r="I609" s="56">
        <f t="shared" si="121"/>
        <v>0</v>
      </c>
    </row>
    <row r="610" spans="1:9" ht="38.25" customHeight="1">
      <c r="A610" s="68" t="s">
        <v>911</v>
      </c>
      <c r="B610" s="26" t="s">
        <v>18</v>
      </c>
      <c r="C610" s="60" t="s">
        <v>936</v>
      </c>
      <c r="D610" s="73">
        <v>141.33087</v>
      </c>
      <c r="E610" s="73">
        <v>0</v>
      </c>
      <c r="F610" s="73">
        <v>0</v>
      </c>
      <c r="G610" s="56">
        <f t="shared" ref="G610:G630" si="122">E610-F610</f>
        <v>0</v>
      </c>
      <c r="H610" s="56">
        <f t="shared" si="120"/>
        <v>141.33087</v>
      </c>
      <c r="I610" s="56">
        <f t="shared" ref="I610:I626" si="123">F610/D610*100</f>
        <v>0</v>
      </c>
    </row>
    <row r="611" spans="1:9" ht="38.25" customHeight="1">
      <c r="A611" s="68" t="s">
        <v>645</v>
      </c>
      <c r="B611" s="26" t="s">
        <v>18</v>
      </c>
      <c r="C611" s="60" t="s">
        <v>518</v>
      </c>
      <c r="D611" s="73">
        <v>65.307599999999994</v>
      </c>
      <c r="E611" s="73">
        <v>0</v>
      </c>
      <c r="F611" s="73">
        <v>0</v>
      </c>
      <c r="G611" s="56">
        <f t="shared" si="122"/>
        <v>0</v>
      </c>
      <c r="H611" s="56">
        <f t="shared" si="120"/>
        <v>65.307599999999994</v>
      </c>
      <c r="I611" s="56">
        <f t="shared" si="123"/>
        <v>0</v>
      </c>
    </row>
    <row r="612" spans="1:9" ht="66.75" customHeight="1">
      <c r="A612" s="68" t="s">
        <v>515</v>
      </c>
      <c r="B612" s="26" t="s">
        <v>18</v>
      </c>
      <c r="C612" s="60" t="s">
        <v>519</v>
      </c>
      <c r="D612" s="73">
        <v>11.996040000000001</v>
      </c>
      <c r="E612" s="73">
        <v>0</v>
      </c>
      <c r="F612" s="73">
        <v>0</v>
      </c>
      <c r="G612" s="56">
        <f t="shared" si="122"/>
        <v>0</v>
      </c>
      <c r="H612" s="56">
        <f t="shared" si="120"/>
        <v>11.996040000000001</v>
      </c>
      <c r="I612" s="56">
        <f t="shared" si="123"/>
        <v>0</v>
      </c>
    </row>
    <row r="613" spans="1:9" ht="55.5" customHeight="1">
      <c r="A613" s="68" t="s">
        <v>646</v>
      </c>
      <c r="B613" s="26" t="s">
        <v>18</v>
      </c>
      <c r="C613" s="60" t="s">
        <v>654</v>
      </c>
      <c r="D613" s="73">
        <v>129.5</v>
      </c>
      <c r="E613" s="73">
        <v>0</v>
      </c>
      <c r="F613" s="73">
        <v>0</v>
      </c>
      <c r="G613" s="56">
        <f t="shared" si="122"/>
        <v>0</v>
      </c>
      <c r="H613" s="56">
        <f t="shared" si="120"/>
        <v>129.5</v>
      </c>
      <c r="I613" s="56">
        <f t="shared" si="123"/>
        <v>0</v>
      </c>
    </row>
    <row r="614" spans="1:9" ht="48.75" customHeight="1">
      <c r="A614" s="68" t="s">
        <v>39</v>
      </c>
      <c r="B614" s="26" t="s">
        <v>18</v>
      </c>
      <c r="C614" s="60" t="s">
        <v>346</v>
      </c>
      <c r="D614" s="73">
        <v>5564.6459999999997</v>
      </c>
      <c r="E614" s="73">
        <v>0</v>
      </c>
      <c r="F614" s="73">
        <v>0</v>
      </c>
      <c r="G614" s="56">
        <f t="shared" si="122"/>
        <v>0</v>
      </c>
      <c r="H614" s="56">
        <f t="shared" si="120"/>
        <v>5564.6459999999997</v>
      </c>
      <c r="I614" s="56">
        <f t="shared" si="123"/>
        <v>0</v>
      </c>
    </row>
    <row r="615" spans="1:9" ht="57" customHeight="1">
      <c r="A615" s="68" t="s">
        <v>517</v>
      </c>
      <c r="B615" s="26" t="s">
        <v>18</v>
      </c>
      <c r="C615" s="60" t="s">
        <v>520</v>
      </c>
      <c r="D615" s="73">
        <v>247.00319999999999</v>
      </c>
      <c r="E615" s="73">
        <v>115.21680000000001</v>
      </c>
      <c r="F615" s="73">
        <v>115.21680000000001</v>
      </c>
      <c r="G615" s="56">
        <f t="shared" si="122"/>
        <v>0</v>
      </c>
      <c r="H615" s="56">
        <f t="shared" ref="H615:H626" si="124">D615-F615</f>
        <v>131.78639999999999</v>
      </c>
      <c r="I615" s="56">
        <f t="shared" si="123"/>
        <v>46.645873413785736</v>
      </c>
    </row>
    <row r="616" spans="1:9" ht="58.5" customHeight="1">
      <c r="A616" s="68" t="s">
        <v>912</v>
      </c>
      <c r="B616" s="26" t="s">
        <v>18</v>
      </c>
      <c r="C616" s="60" t="s">
        <v>937</v>
      </c>
      <c r="D616" s="73">
        <v>100</v>
      </c>
      <c r="E616" s="73">
        <v>92.822000000000003</v>
      </c>
      <c r="F616" s="73">
        <v>92.822000000000003</v>
      </c>
      <c r="G616" s="56">
        <f t="shared" si="122"/>
        <v>0</v>
      </c>
      <c r="H616" s="56">
        <f t="shared" si="124"/>
        <v>7.1779999999999973</v>
      </c>
      <c r="I616" s="56">
        <f t="shared" si="123"/>
        <v>92.822000000000003</v>
      </c>
    </row>
    <row r="617" spans="1:9" ht="42" customHeight="1">
      <c r="A617" s="68" t="s">
        <v>647</v>
      </c>
      <c r="B617" s="26" t="s">
        <v>18</v>
      </c>
      <c r="C617" s="60" t="s">
        <v>655</v>
      </c>
      <c r="D617" s="73">
        <v>40</v>
      </c>
      <c r="E617" s="73">
        <v>0</v>
      </c>
      <c r="F617" s="73">
        <v>0</v>
      </c>
      <c r="G617" s="56">
        <f t="shared" si="122"/>
        <v>0</v>
      </c>
      <c r="H617" s="56">
        <f t="shared" si="124"/>
        <v>40</v>
      </c>
      <c r="I617" s="56">
        <f t="shared" si="123"/>
        <v>0</v>
      </c>
    </row>
    <row r="618" spans="1:9" ht="39.75" customHeight="1">
      <c r="A618" s="68" t="s">
        <v>648</v>
      </c>
      <c r="B618" s="26" t="s">
        <v>18</v>
      </c>
      <c r="C618" s="60" t="s">
        <v>521</v>
      </c>
      <c r="D618" s="73">
        <v>30</v>
      </c>
      <c r="E618" s="73">
        <v>0</v>
      </c>
      <c r="F618" s="73">
        <v>0</v>
      </c>
      <c r="G618" s="56">
        <f t="shared" si="122"/>
        <v>0</v>
      </c>
      <c r="H618" s="56">
        <f t="shared" si="124"/>
        <v>30</v>
      </c>
      <c r="I618" s="56">
        <f t="shared" si="123"/>
        <v>0</v>
      </c>
    </row>
    <row r="619" spans="1:9" ht="39" customHeight="1">
      <c r="A619" s="68" t="s">
        <v>913</v>
      </c>
      <c r="B619" s="26" t="s">
        <v>18</v>
      </c>
      <c r="C619" s="60" t="s">
        <v>656</v>
      </c>
      <c r="D619" s="73">
        <v>40</v>
      </c>
      <c r="E619" s="73">
        <v>0</v>
      </c>
      <c r="F619" s="73">
        <v>0</v>
      </c>
      <c r="G619" s="56">
        <f t="shared" si="122"/>
        <v>0</v>
      </c>
      <c r="H619" s="56">
        <f t="shared" si="124"/>
        <v>40</v>
      </c>
      <c r="I619" s="56">
        <f t="shared" si="123"/>
        <v>0</v>
      </c>
    </row>
    <row r="620" spans="1:9" ht="66.75" customHeight="1">
      <c r="A620" s="68" t="s">
        <v>914</v>
      </c>
      <c r="B620" s="26" t="s">
        <v>18</v>
      </c>
      <c r="C620" s="60" t="s">
        <v>938</v>
      </c>
      <c r="D620" s="73">
        <v>1275.1212</v>
      </c>
      <c r="E620" s="73">
        <v>0</v>
      </c>
      <c r="F620" s="73">
        <v>0</v>
      </c>
      <c r="G620" s="56">
        <f t="shared" si="122"/>
        <v>0</v>
      </c>
      <c r="H620" s="56">
        <f t="shared" si="124"/>
        <v>1275.1212</v>
      </c>
      <c r="I620" s="56">
        <f t="shared" si="123"/>
        <v>0</v>
      </c>
    </row>
    <row r="621" spans="1:9" ht="66.75" customHeight="1">
      <c r="A621" s="68" t="s">
        <v>915</v>
      </c>
      <c r="B621" s="26" t="s">
        <v>18</v>
      </c>
      <c r="C621" s="60" t="s">
        <v>939</v>
      </c>
      <c r="D621" s="73">
        <v>50</v>
      </c>
      <c r="E621" s="73">
        <v>0</v>
      </c>
      <c r="F621" s="73">
        <v>0</v>
      </c>
      <c r="G621" s="56">
        <f t="shared" si="122"/>
        <v>0</v>
      </c>
      <c r="H621" s="56">
        <f t="shared" si="124"/>
        <v>50</v>
      </c>
      <c r="I621" s="56">
        <f t="shared" si="123"/>
        <v>0</v>
      </c>
    </row>
    <row r="622" spans="1:9" ht="66.75" customHeight="1">
      <c r="A622" s="68" t="s">
        <v>916</v>
      </c>
      <c r="B622" s="61">
        <v>441</v>
      </c>
      <c r="C622" s="60" t="s">
        <v>940</v>
      </c>
      <c r="D622" s="73">
        <v>50</v>
      </c>
      <c r="E622" s="73">
        <v>0</v>
      </c>
      <c r="F622" s="73">
        <v>0</v>
      </c>
      <c r="G622" s="56">
        <f t="shared" si="122"/>
        <v>0</v>
      </c>
      <c r="H622" s="56">
        <f t="shared" si="124"/>
        <v>50</v>
      </c>
      <c r="I622" s="56">
        <f t="shared" si="123"/>
        <v>0</v>
      </c>
    </row>
    <row r="623" spans="1:9" ht="66.75" customHeight="1">
      <c r="A623" s="68" t="s">
        <v>917</v>
      </c>
      <c r="B623" s="61">
        <v>441</v>
      </c>
      <c r="C623" s="60" t="s">
        <v>941</v>
      </c>
      <c r="D623" s="73">
        <v>100</v>
      </c>
      <c r="E623" s="73">
        <v>0</v>
      </c>
      <c r="F623" s="73">
        <v>0</v>
      </c>
      <c r="G623" s="56">
        <f t="shared" si="122"/>
        <v>0</v>
      </c>
      <c r="H623" s="56">
        <f t="shared" si="124"/>
        <v>100</v>
      </c>
      <c r="I623" s="56">
        <f t="shared" si="123"/>
        <v>0</v>
      </c>
    </row>
    <row r="624" spans="1:9" ht="66.75" customHeight="1">
      <c r="A624" s="68" t="s">
        <v>918</v>
      </c>
      <c r="B624" s="61">
        <v>441</v>
      </c>
      <c r="C624" s="60" t="s">
        <v>942</v>
      </c>
      <c r="D624" s="73">
        <v>100</v>
      </c>
      <c r="E624" s="73">
        <v>0</v>
      </c>
      <c r="F624" s="73">
        <v>0</v>
      </c>
      <c r="G624" s="56">
        <f t="shared" si="122"/>
        <v>0</v>
      </c>
      <c r="H624" s="56">
        <f t="shared" si="124"/>
        <v>100</v>
      </c>
      <c r="I624" s="56">
        <f t="shared" si="123"/>
        <v>0</v>
      </c>
    </row>
    <row r="625" spans="1:9" ht="66.75" customHeight="1">
      <c r="A625" s="68" t="s">
        <v>919</v>
      </c>
      <c r="B625" s="61">
        <v>441</v>
      </c>
      <c r="C625" s="60" t="s">
        <v>943</v>
      </c>
      <c r="D625" s="73">
        <v>50</v>
      </c>
      <c r="E625" s="73">
        <v>0</v>
      </c>
      <c r="F625" s="73">
        <v>0</v>
      </c>
      <c r="G625" s="56">
        <f t="shared" si="122"/>
        <v>0</v>
      </c>
      <c r="H625" s="56">
        <f t="shared" si="124"/>
        <v>50</v>
      </c>
      <c r="I625" s="56">
        <f t="shared" si="123"/>
        <v>0</v>
      </c>
    </row>
    <row r="626" spans="1:9" ht="39" customHeight="1">
      <c r="A626" s="68" t="s">
        <v>649</v>
      </c>
      <c r="B626" s="61">
        <v>441</v>
      </c>
      <c r="C626" s="60" t="s">
        <v>405</v>
      </c>
      <c r="D626" s="73">
        <v>15</v>
      </c>
      <c r="E626" s="73">
        <v>0</v>
      </c>
      <c r="F626" s="73">
        <v>0</v>
      </c>
      <c r="G626" s="56">
        <f t="shared" si="122"/>
        <v>0</v>
      </c>
      <c r="H626" s="56">
        <f t="shared" si="124"/>
        <v>15</v>
      </c>
      <c r="I626" s="56">
        <f t="shared" si="123"/>
        <v>0</v>
      </c>
    </row>
    <row r="627" spans="1:9" s="89" customFormat="1" ht="61.5" customHeight="1">
      <c r="A627" s="171" t="s">
        <v>658</v>
      </c>
      <c r="B627" s="25"/>
      <c r="C627" s="59">
        <v>2220000000</v>
      </c>
      <c r="D627" s="57">
        <f>SUM(D628:D630)</f>
        <v>2877.3348000000001</v>
      </c>
      <c r="E627" s="57">
        <f>SUM(E628:E630)</f>
        <v>0</v>
      </c>
      <c r="F627" s="57">
        <f>SUM(F628:F630)</f>
        <v>0</v>
      </c>
      <c r="G627" s="55">
        <f t="shared" si="119"/>
        <v>0</v>
      </c>
      <c r="H627" s="55">
        <f t="shared" si="120"/>
        <v>2877.3348000000001</v>
      </c>
      <c r="I627" s="55">
        <f t="shared" si="121"/>
        <v>0</v>
      </c>
    </row>
    <row r="628" spans="1:9" ht="165.75" customHeight="1">
      <c r="A628" s="71" t="s">
        <v>657</v>
      </c>
      <c r="B628" s="26" t="s">
        <v>18</v>
      </c>
      <c r="C628" s="60" t="s">
        <v>347</v>
      </c>
      <c r="D628" s="73">
        <v>2830</v>
      </c>
      <c r="E628" s="73">
        <v>0</v>
      </c>
      <c r="F628" s="73">
        <v>0</v>
      </c>
      <c r="G628" s="56">
        <f t="shared" si="122"/>
        <v>0</v>
      </c>
      <c r="H628" s="56">
        <f t="shared" si="120"/>
        <v>2830</v>
      </c>
      <c r="I628" s="56">
        <f t="shared" si="121"/>
        <v>0</v>
      </c>
    </row>
    <row r="629" spans="1:9" ht="97.5" customHeight="1">
      <c r="A629" s="68" t="s">
        <v>944</v>
      </c>
      <c r="B629" s="26" t="s">
        <v>18</v>
      </c>
      <c r="C629" s="60" t="s">
        <v>466</v>
      </c>
      <c r="D629" s="73">
        <v>36</v>
      </c>
      <c r="E629" s="73">
        <v>0</v>
      </c>
      <c r="F629" s="73">
        <v>0</v>
      </c>
      <c r="G629" s="56">
        <f t="shared" si="122"/>
        <v>0</v>
      </c>
      <c r="H629" s="56">
        <f t="shared" si="120"/>
        <v>36</v>
      </c>
      <c r="I629" s="56">
        <f t="shared" si="121"/>
        <v>0</v>
      </c>
    </row>
    <row r="630" spans="1:9" ht="150" customHeight="1">
      <c r="A630" s="71" t="s">
        <v>945</v>
      </c>
      <c r="B630" s="82" t="s">
        <v>18</v>
      </c>
      <c r="C630" s="60" t="s">
        <v>522</v>
      </c>
      <c r="D630" s="73">
        <v>11.3348</v>
      </c>
      <c r="E630" s="73">
        <v>0</v>
      </c>
      <c r="F630" s="73">
        <v>0</v>
      </c>
      <c r="G630" s="56">
        <f t="shared" si="122"/>
        <v>0</v>
      </c>
      <c r="H630" s="56">
        <f t="shared" si="120"/>
        <v>11.3348</v>
      </c>
      <c r="I630" s="56">
        <f t="shared" si="121"/>
        <v>0</v>
      </c>
    </row>
    <row r="631" spans="1:9" s="89" customFormat="1" ht="88.5" customHeight="1">
      <c r="A631" s="171" t="s">
        <v>659</v>
      </c>
      <c r="B631" s="25"/>
      <c r="C631" s="59">
        <v>2230000000</v>
      </c>
      <c r="D631" s="57">
        <f>SUM(D632:D654)</f>
        <v>13626.555999999997</v>
      </c>
      <c r="E631" s="57">
        <f>SUM(E632:E654)</f>
        <v>4013.1852099999996</v>
      </c>
      <c r="F631" s="57">
        <f>SUM(F632:F654)</f>
        <v>4013.1852099999996</v>
      </c>
      <c r="G631" s="58">
        <f t="shared" si="119"/>
        <v>0</v>
      </c>
      <c r="H631" s="58">
        <f t="shared" si="120"/>
        <v>9613.3707899999972</v>
      </c>
      <c r="I631" s="55">
        <f t="shared" si="121"/>
        <v>29.451206966749343</v>
      </c>
    </row>
    <row r="632" spans="1:9" ht="90.75" customHeight="1">
      <c r="A632" s="68" t="s">
        <v>660</v>
      </c>
      <c r="B632" s="62">
        <v>441</v>
      </c>
      <c r="C632" s="60" t="s">
        <v>683</v>
      </c>
      <c r="D632" s="73">
        <v>337.71699999999998</v>
      </c>
      <c r="E632" s="73">
        <v>197.96556000000001</v>
      </c>
      <c r="F632" s="73">
        <v>197.96556000000001</v>
      </c>
      <c r="G632" s="56">
        <f t="shared" si="119"/>
        <v>0</v>
      </c>
      <c r="H632" s="56">
        <f t="shared" si="120"/>
        <v>139.75143999999997</v>
      </c>
      <c r="I632" s="56">
        <f t="shared" si="121"/>
        <v>58.618772522555872</v>
      </c>
    </row>
    <row r="633" spans="1:9" ht="69.75" customHeight="1">
      <c r="A633" s="68" t="s">
        <v>661</v>
      </c>
      <c r="B633" s="62">
        <v>441</v>
      </c>
      <c r="C633" s="60" t="s">
        <v>684</v>
      </c>
      <c r="D633" s="73">
        <v>3.1040000000000001</v>
      </c>
      <c r="E633" s="73">
        <v>1.82254</v>
      </c>
      <c r="F633" s="73">
        <v>1.82254</v>
      </c>
      <c r="G633" s="56">
        <f t="shared" si="119"/>
        <v>0</v>
      </c>
      <c r="H633" s="56">
        <f t="shared" si="120"/>
        <v>1.28146</v>
      </c>
      <c r="I633" s="56">
        <f t="shared" si="121"/>
        <v>58.71585051546392</v>
      </c>
    </row>
    <row r="634" spans="1:9" ht="80.25" customHeight="1">
      <c r="A634" s="68" t="s">
        <v>662</v>
      </c>
      <c r="B634" s="62">
        <v>441</v>
      </c>
      <c r="C634" s="60" t="s">
        <v>685</v>
      </c>
      <c r="D634" s="73">
        <v>2.3279999999999998</v>
      </c>
      <c r="E634" s="73">
        <v>1.3904799999999999</v>
      </c>
      <c r="F634" s="73">
        <v>1.3904799999999999</v>
      </c>
      <c r="G634" s="56">
        <f t="shared" si="119"/>
        <v>0</v>
      </c>
      <c r="H634" s="56">
        <f t="shared" si="120"/>
        <v>0.93751999999999991</v>
      </c>
      <c r="I634" s="56">
        <f t="shared" si="121"/>
        <v>59.728522336769764</v>
      </c>
    </row>
    <row r="635" spans="1:9" ht="66.75" customHeight="1">
      <c r="A635" s="68" t="s">
        <v>663</v>
      </c>
      <c r="B635" s="62">
        <v>441</v>
      </c>
      <c r="C635" s="60" t="s">
        <v>686</v>
      </c>
      <c r="D635" s="73">
        <v>2.3279999999999998</v>
      </c>
      <c r="E635" s="73">
        <v>1.3904799999999999</v>
      </c>
      <c r="F635" s="73">
        <v>1.3904799999999999</v>
      </c>
      <c r="G635" s="56">
        <f t="shared" si="119"/>
        <v>0</v>
      </c>
      <c r="H635" s="56">
        <f t="shared" si="120"/>
        <v>0.93751999999999991</v>
      </c>
      <c r="I635" s="56">
        <f t="shared" si="121"/>
        <v>59.728522336769764</v>
      </c>
    </row>
    <row r="636" spans="1:9" ht="63.75" customHeight="1">
      <c r="A636" s="68" t="s">
        <v>664</v>
      </c>
      <c r="B636" s="62">
        <v>441</v>
      </c>
      <c r="C636" s="60" t="s">
        <v>687</v>
      </c>
      <c r="D636" s="73">
        <v>2.3279999999999998</v>
      </c>
      <c r="E636" s="73">
        <v>1.3904799999999999</v>
      </c>
      <c r="F636" s="73">
        <v>1.3904799999999999</v>
      </c>
      <c r="G636" s="56">
        <f t="shared" si="119"/>
        <v>0</v>
      </c>
      <c r="H636" s="56">
        <f t="shared" si="120"/>
        <v>0.93751999999999991</v>
      </c>
      <c r="I636" s="56">
        <f t="shared" si="121"/>
        <v>59.728522336769764</v>
      </c>
    </row>
    <row r="637" spans="1:9" ht="67.5" customHeight="1">
      <c r="A637" s="68" t="s">
        <v>665</v>
      </c>
      <c r="B637" s="62">
        <v>441</v>
      </c>
      <c r="C637" s="60" t="s">
        <v>688</v>
      </c>
      <c r="D637" s="73">
        <v>12.006</v>
      </c>
      <c r="E637" s="73">
        <v>7.1654299999999997</v>
      </c>
      <c r="F637" s="73">
        <v>7.1654299999999997</v>
      </c>
      <c r="G637" s="56">
        <f t="shared" si="119"/>
        <v>0</v>
      </c>
      <c r="H637" s="56">
        <f t="shared" si="120"/>
        <v>4.8405700000000005</v>
      </c>
      <c r="I637" s="56">
        <f t="shared" si="121"/>
        <v>59.682075628852239</v>
      </c>
    </row>
    <row r="638" spans="1:9" ht="67.5" customHeight="1">
      <c r="A638" s="68" t="s">
        <v>666</v>
      </c>
      <c r="B638" s="62">
        <v>441</v>
      </c>
      <c r="C638" s="60" t="s">
        <v>348</v>
      </c>
      <c r="D638" s="73">
        <v>3189.442</v>
      </c>
      <c r="E638" s="73">
        <v>776.89733000000001</v>
      </c>
      <c r="F638" s="73">
        <v>776.89733000000001</v>
      </c>
      <c r="G638" s="56">
        <f t="shared" si="119"/>
        <v>0</v>
      </c>
      <c r="H638" s="56">
        <f t="shared" si="120"/>
        <v>2412.5446700000002</v>
      </c>
      <c r="I638" s="56">
        <f t="shared" si="121"/>
        <v>24.358409088486326</v>
      </c>
    </row>
    <row r="639" spans="1:9" ht="66.75" customHeight="1">
      <c r="A639" s="68" t="s">
        <v>667</v>
      </c>
      <c r="B639" s="62">
        <v>441</v>
      </c>
      <c r="C639" s="60" t="s">
        <v>349</v>
      </c>
      <c r="D639" s="73">
        <v>1096.607</v>
      </c>
      <c r="E639" s="73">
        <v>489.88556</v>
      </c>
      <c r="F639" s="73">
        <v>489.88556</v>
      </c>
      <c r="G639" s="56">
        <f t="shared" si="119"/>
        <v>0</v>
      </c>
      <c r="H639" s="56">
        <f t="shared" si="120"/>
        <v>606.72144000000003</v>
      </c>
      <c r="I639" s="56">
        <f t="shared" si="121"/>
        <v>44.672846334192648</v>
      </c>
    </row>
    <row r="640" spans="1:9" ht="75.75" customHeight="1">
      <c r="A640" s="68" t="s">
        <v>668</v>
      </c>
      <c r="B640" s="62">
        <v>441</v>
      </c>
      <c r="C640" s="60" t="s">
        <v>350</v>
      </c>
      <c r="D640" s="73">
        <v>367.35399999999998</v>
      </c>
      <c r="E640" s="73">
        <v>107.4868</v>
      </c>
      <c r="F640" s="73">
        <v>107.4868</v>
      </c>
      <c r="G640" s="56">
        <f t="shared" si="119"/>
        <v>0</v>
      </c>
      <c r="H640" s="56">
        <f t="shared" si="120"/>
        <v>259.86719999999997</v>
      </c>
      <c r="I640" s="56">
        <f t="shared" si="121"/>
        <v>29.259733118463394</v>
      </c>
    </row>
    <row r="641" spans="1:9" ht="65.25" customHeight="1">
      <c r="A641" s="68" t="s">
        <v>669</v>
      </c>
      <c r="B641" s="62">
        <v>441</v>
      </c>
      <c r="C641" s="60" t="s">
        <v>351</v>
      </c>
      <c r="D641" s="73">
        <v>70.709999999999994</v>
      </c>
      <c r="E641" s="73">
        <v>18.450790000000001</v>
      </c>
      <c r="F641" s="73">
        <v>18.450790000000001</v>
      </c>
      <c r="G641" s="56">
        <f t="shared" si="119"/>
        <v>0</v>
      </c>
      <c r="H641" s="56">
        <f t="shared" si="120"/>
        <v>52.259209999999996</v>
      </c>
      <c r="I641" s="56">
        <f t="shared" si="121"/>
        <v>26.093607693395565</v>
      </c>
    </row>
    <row r="642" spans="1:9" ht="62.25" customHeight="1">
      <c r="A642" s="68" t="s">
        <v>670</v>
      </c>
      <c r="B642" s="62">
        <v>441</v>
      </c>
      <c r="C642" s="60" t="s">
        <v>352</v>
      </c>
      <c r="D642" s="73">
        <v>196.535</v>
      </c>
      <c r="E642" s="73">
        <v>38.429380000000002</v>
      </c>
      <c r="F642" s="73">
        <v>38.429380000000002</v>
      </c>
      <c r="G642" s="56">
        <f t="shared" si="119"/>
        <v>0</v>
      </c>
      <c r="H642" s="56">
        <f t="shared" si="120"/>
        <v>158.10561999999999</v>
      </c>
      <c r="I642" s="56">
        <f t="shared" si="121"/>
        <v>19.553453583331216</v>
      </c>
    </row>
    <row r="643" spans="1:9" ht="64.5" customHeight="1">
      <c r="A643" s="68" t="s">
        <v>671</v>
      </c>
      <c r="B643" s="62">
        <v>441</v>
      </c>
      <c r="C643" s="60" t="s">
        <v>353</v>
      </c>
      <c r="D643" s="73">
        <v>60.6</v>
      </c>
      <c r="E643" s="73">
        <v>8.6437500000000007</v>
      </c>
      <c r="F643" s="73">
        <v>8.6437500000000007</v>
      </c>
      <c r="G643" s="56">
        <f t="shared" si="119"/>
        <v>0</v>
      </c>
      <c r="H643" s="56">
        <f t="shared" si="120"/>
        <v>51.956249999999997</v>
      </c>
      <c r="I643" s="56">
        <f t="shared" si="121"/>
        <v>14.263613861386141</v>
      </c>
    </row>
    <row r="644" spans="1:9" ht="62.25" customHeight="1">
      <c r="A644" s="68" t="s">
        <v>672</v>
      </c>
      <c r="B644" s="62">
        <v>441</v>
      </c>
      <c r="C644" s="60" t="s">
        <v>354</v>
      </c>
      <c r="D644" s="73">
        <v>1975.0519999999999</v>
      </c>
      <c r="E644" s="73">
        <v>727.42949999999996</v>
      </c>
      <c r="F644" s="73">
        <v>727.42949999999996</v>
      </c>
      <c r="G644" s="56">
        <f t="shared" si="119"/>
        <v>0</v>
      </c>
      <c r="H644" s="56">
        <f t="shared" si="120"/>
        <v>1247.6224999999999</v>
      </c>
      <c r="I644" s="56">
        <f t="shared" si="121"/>
        <v>36.830903692662268</v>
      </c>
    </row>
    <row r="645" spans="1:9" ht="69" customHeight="1">
      <c r="A645" s="68" t="s">
        <v>673</v>
      </c>
      <c r="B645" s="62">
        <v>441</v>
      </c>
      <c r="C645" s="60" t="s">
        <v>355</v>
      </c>
      <c r="D645" s="73">
        <v>495.11399999999998</v>
      </c>
      <c r="E645" s="73">
        <v>162.29145</v>
      </c>
      <c r="F645" s="73">
        <v>162.29145</v>
      </c>
      <c r="G645" s="56">
        <f t="shared" si="119"/>
        <v>0</v>
      </c>
      <c r="H645" s="56">
        <f t="shared" si="120"/>
        <v>332.82254999999998</v>
      </c>
      <c r="I645" s="56">
        <f t="shared" si="121"/>
        <v>32.778602503665823</v>
      </c>
    </row>
    <row r="646" spans="1:9" ht="62.25" customHeight="1">
      <c r="A646" s="68" t="s">
        <v>674</v>
      </c>
      <c r="B646" s="62">
        <v>441</v>
      </c>
      <c r="C646" s="60" t="s">
        <v>356</v>
      </c>
      <c r="D646" s="73">
        <v>70.811999999999998</v>
      </c>
      <c r="E646" s="73">
        <v>1.72831</v>
      </c>
      <c r="F646" s="73">
        <v>1.72831</v>
      </c>
      <c r="G646" s="56">
        <f t="shared" si="119"/>
        <v>0</v>
      </c>
      <c r="H646" s="56">
        <f t="shared" si="120"/>
        <v>69.083690000000004</v>
      </c>
      <c r="I646" s="56">
        <f t="shared" si="121"/>
        <v>2.4407021408800769</v>
      </c>
    </row>
    <row r="647" spans="1:9" ht="66.75" customHeight="1">
      <c r="A647" s="68" t="s">
        <v>675</v>
      </c>
      <c r="B647" s="62">
        <v>441</v>
      </c>
      <c r="C647" s="60" t="s">
        <v>357</v>
      </c>
      <c r="D647" s="73">
        <v>3048.3890000000001</v>
      </c>
      <c r="E647" s="73">
        <v>900.23662000000002</v>
      </c>
      <c r="F647" s="73">
        <v>900.23662000000002</v>
      </c>
      <c r="G647" s="56">
        <f t="shared" si="119"/>
        <v>0</v>
      </c>
      <c r="H647" s="56">
        <f t="shared" si="120"/>
        <v>2148.15238</v>
      </c>
      <c r="I647" s="56">
        <f t="shared" si="121"/>
        <v>29.531553223686345</v>
      </c>
    </row>
    <row r="648" spans="1:9" ht="68.25" customHeight="1">
      <c r="A648" s="68" t="s">
        <v>676</v>
      </c>
      <c r="B648" s="62">
        <v>441</v>
      </c>
      <c r="C648" s="60" t="s">
        <v>358</v>
      </c>
      <c r="D648" s="73">
        <v>1447.37</v>
      </c>
      <c r="E648" s="73">
        <v>291.08479</v>
      </c>
      <c r="F648" s="73">
        <v>291.08479</v>
      </c>
      <c r="G648" s="56">
        <f t="shared" si="119"/>
        <v>0</v>
      </c>
      <c r="H648" s="56">
        <f t="shared" si="120"/>
        <v>1156.28521</v>
      </c>
      <c r="I648" s="56">
        <f t="shared" si="121"/>
        <v>20.111290824046375</v>
      </c>
    </row>
    <row r="649" spans="1:9" ht="85.5" customHeight="1">
      <c r="A649" s="68" t="s">
        <v>677</v>
      </c>
      <c r="B649" s="62">
        <v>441</v>
      </c>
      <c r="C649" s="60" t="s">
        <v>359</v>
      </c>
      <c r="D649" s="73">
        <v>240.02799999999999</v>
      </c>
      <c r="E649" s="73">
        <v>60.306240000000003</v>
      </c>
      <c r="F649" s="73">
        <v>60.306240000000003</v>
      </c>
      <c r="G649" s="56">
        <f t="shared" si="119"/>
        <v>0</v>
      </c>
      <c r="H649" s="56">
        <f t="shared" si="120"/>
        <v>179.72175999999999</v>
      </c>
      <c r="I649" s="56">
        <f t="shared" si="121"/>
        <v>25.124668788641323</v>
      </c>
    </row>
    <row r="650" spans="1:9" ht="72.75" customHeight="1">
      <c r="A650" s="68" t="s">
        <v>678</v>
      </c>
      <c r="B650" s="62">
        <v>441</v>
      </c>
      <c r="C650" s="60" t="s">
        <v>360</v>
      </c>
      <c r="D650" s="73">
        <v>408.05900000000003</v>
      </c>
      <c r="E650" s="73">
        <v>89.323229999999995</v>
      </c>
      <c r="F650" s="73">
        <v>89.323229999999995</v>
      </c>
      <c r="G650" s="56">
        <f t="shared" si="119"/>
        <v>0</v>
      </c>
      <c r="H650" s="56">
        <f t="shared" si="120"/>
        <v>318.73577</v>
      </c>
      <c r="I650" s="56">
        <f t="shared" si="121"/>
        <v>21.889783095091637</v>
      </c>
    </row>
    <row r="651" spans="1:9" ht="58.5" customHeight="1">
      <c r="A651" s="68" t="s">
        <v>679</v>
      </c>
      <c r="B651" s="62">
        <v>441</v>
      </c>
      <c r="C651" s="60" t="s">
        <v>361</v>
      </c>
      <c r="D651" s="73">
        <v>268.03800000000001</v>
      </c>
      <c r="E651" s="73">
        <v>66.093999999999994</v>
      </c>
      <c r="F651" s="73">
        <v>66.093999999999994</v>
      </c>
      <c r="G651" s="56">
        <f t="shared" si="119"/>
        <v>0</v>
      </c>
      <c r="H651" s="56">
        <f t="shared" si="120"/>
        <v>201.94400000000002</v>
      </c>
      <c r="I651" s="56">
        <f t="shared" si="121"/>
        <v>24.658443951976956</v>
      </c>
    </row>
    <row r="652" spans="1:9" ht="58.5" customHeight="1">
      <c r="A652" s="68" t="s">
        <v>680</v>
      </c>
      <c r="B652" s="62">
        <v>441</v>
      </c>
      <c r="C652" s="60" t="s">
        <v>362</v>
      </c>
      <c r="D652" s="73">
        <v>223.916</v>
      </c>
      <c r="E652" s="73">
        <v>42.618099999999998</v>
      </c>
      <c r="F652" s="73">
        <v>42.618099999999998</v>
      </c>
      <c r="G652" s="56">
        <f t="shared" si="119"/>
        <v>0</v>
      </c>
      <c r="H652" s="56">
        <f t="shared" si="120"/>
        <v>181.2979</v>
      </c>
      <c r="I652" s="56">
        <f t="shared" si="121"/>
        <v>19.033074903088657</v>
      </c>
    </row>
    <row r="653" spans="1:9" ht="58.5" customHeight="1">
      <c r="A653" s="68" t="s">
        <v>681</v>
      </c>
      <c r="B653" s="62">
        <v>441</v>
      </c>
      <c r="C653" s="60" t="s">
        <v>363</v>
      </c>
      <c r="D653" s="73">
        <v>69.353999999999999</v>
      </c>
      <c r="E653" s="73">
        <v>11.390829999999999</v>
      </c>
      <c r="F653" s="73">
        <v>11.390829999999999</v>
      </c>
      <c r="G653" s="56">
        <f t="shared" si="119"/>
        <v>0</v>
      </c>
      <c r="H653" s="56">
        <f t="shared" si="120"/>
        <v>57.963169999999998</v>
      </c>
      <c r="I653" s="56">
        <f t="shared" si="121"/>
        <v>16.424186059924445</v>
      </c>
    </row>
    <row r="654" spans="1:9" ht="58.5" customHeight="1">
      <c r="A654" s="68" t="s">
        <v>682</v>
      </c>
      <c r="B654" s="62">
        <v>441</v>
      </c>
      <c r="C654" s="60" t="s">
        <v>364</v>
      </c>
      <c r="D654" s="73">
        <v>39.365000000000002</v>
      </c>
      <c r="E654" s="73">
        <v>9.76356</v>
      </c>
      <c r="F654" s="73">
        <v>9.76356</v>
      </c>
      <c r="G654" s="56">
        <f t="shared" si="119"/>
        <v>0</v>
      </c>
      <c r="H654" s="56">
        <f t="shared" si="120"/>
        <v>29.601440000000004</v>
      </c>
      <c r="I654" s="56">
        <f t="shared" si="121"/>
        <v>24.802641940810364</v>
      </c>
    </row>
    <row r="655" spans="1:9" s="89" customFormat="1" ht="101.25" customHeight="1">
      <c r="A655" s="171" t="s">
        <v>689</v>
      </c>
      <c r="B655" s="25"/>
      <c r="C655" s="16" t="s">
        <v>368</v>
      </c>
      <c r="D655" s="57">
        <f>D656</f>
        <v>173.54599999999999</v>
      </c>
      <c r="E655" s="57">
        <f>E656</f>
        <v>49.292999999999999</v>
      </c>
      <c r="F655" s="57">
        <f>F656</f>
        <v>49.292999999999999</v>
      </c>
      <c r="G655" s="55">
        <f t="shared" si="119"/>
        <v>0</v>
      </c>
      <c r="H655" s="55">
        <f t="shared" si="120"/>
        <v>124.25299999999999</v>
      </c>
      <c r="I655" s="55">
        <f t="shared" si="121"/>
        <v>28.403420418793868</v>
      </c>
    </row>
    <row r="656" spans="1:9" ht="122.25" customHeight="1">
      <c r="A656" s="68" t="s">
        <v>690</v>
      </c>
      <c r="B656" s="62">
        <v>441</v>
      </c>
      <c r="C656" s="60" t="s">
        <v>365</v>
      </c>
      <c r="D656" s="73">
        <v>173.54599999999999</v>
      </c>
      <c r="E656" s="73">
        <v>49.292999999999999</v>
      </c>
      <c r="F656" s="73">
        <v>49.292999999999999</v>
      </c>
      <c r="G656" s="56">
        <f t="shared" si="119"/>
        <v>0</v>
      </c>
      <c r="H656" s="56">
        <f t="shared" si="120"/>
        <v>124.25299999999999</v>
      </c>
      <c r="I656" s="56">
        <f t="shared" si="121"/>
        <v>28.403420418793868</v>
      </c>
    </row>
    <row r="657" spans="1:9" s="89" customFormat="1" ht="45.75" customHeight="1">
      <c r="A657" s="171" t="s">
        <v>691</v>
      </c>
      <c r="B657" s="25"/>
      <c r="C657" s="16" t="s">
        <v>367</v>
      </c>
      <c r="D657" s="57">
        <f>D658</f>
        <v>1636.97</v>
      </c>
      <c r="E657" s="57">
        <f>E658</f>
        <v>0</v>
      </c>
      <c r="F657" s="57">
        <f>F658</f>
        <v>0</v>
      </c>
      <c r="G657" s="55">
        <f t="shared" ref="G657:G658" si="125">E657-F657</f>
        <v>0</v>
      </c>
      <c r="H657" s="55">
        <f t="shared" ref="H657:H658" si="126">D657-F657</f>
        <v>1636.97</v>
      </c>
      <c r="I657" s="55">
        <f t="shared" ref="I657:I658" si="127">F657/D657*100</f>
        <v>0</v>
      </c>
    </row>
    <row r="658" spans="1:9" ht="155.25" customHeight="1">
      <c r="A658" s="71" t="s">
        <v>946</v>
      </c>
      <c r="B658" s="62">
        <v>441</v>
      </c>
      <c r="C658" s="164" t="s">
        <v>366</v>
      </c>
      <c r="D658" s="73">
        <v>1636.97</v>
      </c>
      <c r="E658" s="73">
        <v>0</v>
      </c>
      <c r="F658" s="73">
        <v>0</v>
      </c>
      <c r="G658" s="56">
        <f t="shared" si="125"/>
        <v>0</v>
      </c>
      <c r="H658" s="56">
        <f t="shared" si="126"/>
        <v>1636.97</v>
      </c>
      <c r="I658" s="56">
        <f t="shared" si="127"/>
        <v>0</v>
      </c>
    </row>
    <row r="659" spans="1:9" hidden="1">
      <c r="A659" s="99"/>
      <c r="B659" s="100"/>
      <c r="C659" s="100"/>
      <c r="D659" s="101"/>
      <c r="E659" s="101"/>
      <c r="F659" s="121"/>
      <c r="G659" s="101"/>
      <c r="H659" s="101"/>
      <c r="I659" s="101"/>
    </row>
    <row r="660" spans="1:9" hidden="1">
      <c r="A660" s="99"/>
      <c r="B660" s="100"/>
      <c r="C660" s="100"/>
      <c r="D660" s="101"/>
      <c r="E660" s="101"/>
      <c r="F660" s="121"/>
      <c r="G660" s="101"/>
      <c r="H660" s="101"/>
      <c r="I660" s="101"/>
    </row>
    <row r="661" spans="1:9" hidden="1">
      <c r="A661" s="99"/>
      <c r="B661" s="100"/>
      <c r="C661" s="100"/>
      <c r="D661" s="101"/>
      <c r="E661" s="101"/>
      <c r="F661" s="121"/>
      <c r="G661" s="101"/>
      <c r="H661" s="101"/>
      <c r="I661" s="101"/>
    </row>
    <row r="662" spans="1:9" hidden="1">
      <c r="A662" s="99"/>
      <c r="B662" s="100"/>
      <c r="C662" s="100"/>
      <c r="D662" s="101"/>
      <c r="E662" s="101"/>
      <c r="F662" s="121"/>
      <c r="G662" s="101"/>
      <c r="H662" s="101"/>
      <c r="I662" s="101"/>
    </row>
    <row r="663" spans="1:9" hidden="1">
      <c r="A663" s="99"/>
      <c r="B663" s="100"/>
      <c r="C663" s="100"/>
      <c r="D663" s="101"/>
      <c r="E663" s="101"/>
      <c r="F663" s="121"/>
      <c r="G663" s="101"/>
      <c r="H663" s="101"/>
      <c r="I663" s="101"/>
    </row>
    <row r="664" spans="1:9" hidden="1">
      <c r="A664" s="99"/>
      <c r="B664" s="100"/>
      <c r="C664" s="100"/>
      <c r="D664" s="101"/>
      <c r="E664" s="101"/>
      <c r="F664" s="121"/>
      <c r="G664" s="101"/>
      <c r="H664" s="101"/>
      <c r="I664" s="101"/>
    </row>
    <row r="665" spans="1:9" hidden="1">
      <c r="A665" s="99"/>
      <c r="B665" s="100"/>
      <c r="C665" s="100"/>
      <c r="D665" s="101"/>
      <c r="E665" s="101"/>
      <c r="F665" s="121"/>
      <c r="G665" s="101"/>
      <c r="H665" s="101"/>
      <c r="I665" s="101"/>
    </row>
    <row r="666" spans="1:9" hidden="1">
      <c r="A666" s="99"/>
      <c r="B666" s="100"/>
      <c r="C666" s="100"/>
      <c r="D666" s="101"/>
      <c r="E666" s="101"/>
      <c r="F666" s="121"/>
      <c r="G666" s="101"/>
      <c r="H666" s="101"/>
      <c r="I666" s="101"/>
    </row>
    <row r="667" spans="1:9" hidden="1">
      <c r="A667" s="99"/>
      <c r="B667" s="100"/>
      <c r="C667" s="100"/>
      <c r="D667" s="101"/>
      <c r="E667" s="101"/>
      <c r="F667" s="121"/>
      <c r="G667" s="101"/>
      <c r="H667" s="101"/>
      <c r="I667" s="101"/>
    </row>
    <row r="668" spans="1:9" ht="77.25" customHeight="1">
      <c r="A668" s="171" t="s">
        <v>692</v>
      </c>
      <c r="B668" s="179"/>
      <c r="C668" s="172" t="s">
        <v>693</v>
      </c>
      <c r="D668" s="186">
        <f>SUM(D669:D670)</f>
        <v>550</v>
      </c>
      <c r="E668" s="186">
        <f>SUM(E669:E670)</f>
        <v>0</v>
      </c>
      <c r="F668" s="186">
        <f>SUM(F669:F670)</f>
        <v>0</v>
      </c>
      <c r="G668" s="186">
        <f t="shared" ref="G668:G670" si="128">E668-F668</f>
        <v>0</v>
      </c>
      <c r="H668" s="181">
        <f t="shared" ref="H668:H670" si="129">D668-F668</f>
        <v>550</v>
      </c>
      <c r="I668" s="181">
        <f t="shared" ref="I668:I670" si="130">F668/D668*100</f>
        <v>0</v>
      </c>
    </row>
    <row r="669" spans="1:9" ht="64.5" customHeight="1">
      <c r="A669" s="68" t="s">
        <v>947</v>
      </c>
      <c r="B669" s="192">
        <v>441</v>
      </c>
      <c r="C669" s="60" t="s">
        <v>694</v>
      </c>
      <c r="D669" s="73">
        <v>500</v>
      </c>
      <c r="E669" s="73">
        <v>0</v>
      </c>
      <c r="F669" s="73">
        <v>0</v>
      </c>
      <c r="G669" s="180">
        <f t="shared" si="128"/>
        <v>0</v>
      </c>
      <c r="H669" s="180">
        <f t="shared" si="129"/>
        <v>500</v>
      </c>
      <c r="I669" s="180">
        <f t="shared" si="130"/>
        <v>0</v>
      </c>
    </row>
    <row r="670" spans="1:9" ht="77.25" customHeight="1">
      <c r="A670" s="68" t="s">
        <v>948</v>
      </c>
      <c r="B670" s="192">
        <v>441</v>
      </c>
      <c r="C670" s="60" t="s">
        <v>695</v>
      </c>
      <c r="D670" s="73">
        <v>50</v>
      </c>
      <c r="E670" s="73">
        <v>0</v>
      </c>
      <c r="F670" s="73">
        <v>0</v>
      </c>
      <c r="G670" s="180">
        <f t="shared" si="128"/>
        <v>0</v>
      </c>
      <c r="H670" s="180">
        <f t="shared" si="129"/>
        <v>50</v>
      </c>
      <c r="I670" s="180">
        <f t="shared" si="130"/>
        <v>0</v>
      </c>
    </row>
    <row r="671" spans="1:9" ht="70.5" customHeight="1">
      <c r="A671" s="203" t="s">
        <v>1030</v>
      </c>
      <c r="B671" s="201"/>
      <c r="C671" s="201"/>
      <c r="D671" s="201"/>
      <c r="E671" s="201"/>
      <c r="F671" s="201"/>
      <c r="G671" s="201"/>
      <c r="H671" s="201"/>
      <c r="I671" s="201"/>
    </row>
    <row r="672" spans="1:9" ht="34.5" customHeight="1">
      <c r="A672" s="8" t="s">
        <v>1</v>
      </c>
      <c r="B672" s="145"/>
      <c r="C672" s="147" t="s">
        <v>525</v>
      </c>
      <c r="D672" s="125">
        <f>SUM(D674)</f>
        <v>7664.4103999999998</v>
      </c>
      <c r="E672" s="125">
        <f>SUM(E674)</f>
        <v>33.859960000000001</v>
      </c>
      <c r="F672" s="125">
        <f>SUM(F674)</f>
        <v>33.859960000000001</v>
      </c>
      <c r="G672" s="132">
        <f t="shared" ref="G672:G677" si="131">E672-F672</f>
        <v>0</v>
      </c>
      <c r="H672" s="125">
        <f t="shared" ref="H672:H677" si="132">D672-F672</f>
        <v>7630.55044</v>
      </c>
      <c r="I672" s="125">
        <f t="shared" ref="I672:I677" si="133">F672/D672*100</f>
        <v>0.44178166659760293</v>
      </c>
    </row>
    <row r="673" spans="1:10" ht="37.5" customHeight="1">
      <c r="A673" s="11" t="s">
        <v>6</v>
      </c>
      <c r="B673" s="145"/>
      <c r="C673" s="145"/>
      <c r="D673" s="145"/>
      <c r="E673" s="145"/>
      <c r="F673" s="145"/>
      <c r="G673" s="146"/>
      <c r="H673" s="109"/>
      <c r="I673" s="109"/>
    </row>
    <row r="674" spans="1:10" ht="48" customHeight="1">
      <c r="A674" s="142" t="s">
        <v>523</v>
      </c>
      <c r="B674" s="179"/>
      <c r="C674" s="72" t="s">
        <v>525</v>
      </c>
      <c r="D674" s="34">
        <f>SUM(D675:D677)</f>
        <v>7664.4103999999998</v>
      </c>
      <c r="E674" s="34">
        <f>SUM(E675:E677)</f>
        <v>33.859960000000001</v>
      </c>
      <c r="F674" s="34">
        <f>SUM(F675:F677)</f>
        <v>33.859960000000001</v>
      </c>
      <c r="G674" s="18">
        <f t="shared" si="131"/>
        <v>0</v>
      </c>
      <c r="H674" s="18">
        <f t="shared" si="132"/>
        <v>7630.55044</v>
      </c>
      <c r="I674" s="18">
        <f t="shared" si="133"/>
        <v>0.44178166659760293</v>
      </c>
    </row>
    <row r="675" spans="1:10" ht="142.5" customHeight="1">
      <c r="A675" s="71" t="s">
        <v>949</v>
      </c>
      <c r="B675" s="193">
        <v>441</v>
      </c>
      <c r="C675" s="60" t="s">
        <v>951</v>
      </c>
      <c r="D675" s="73">
        <v>7000</v>
      </c>
      <c r="E675" s="73">
        <v>0</v>
      </c>
      <c r="F675" s="73">
        <v>0</v>
      </c>
      <c r="G675" s="70">
        <f t="shared" si="131"/>
        <v>0</v>
      </c>
      <c r="H675" s="23">
        <f t="shared" si="132"/>
        <v>7000</v>
      </c>
      <c r="I675" s="23">
        <f t="shared" si="133"/>
        <v>0</v>
      </c>
    </row>
    <row r="676" spans="1:10" ht="79.5" customHeight="1">
      <c r="A676" s="68" t="s">
        <v>524</v>
      </c>
      <c r="B676" s="193">
        <v>441</v>
      </c>
      <c r="C676" s="60" t="s">
        <v>526</v>
      </c>
      <c r="D676" s="73">
        <v>197.78925000000001</v>
      </c>
      <c r="E676" s="73">
        <v>2.5179200000000002</v>
      </c>
      <c r="F676" s="73">
        <v>2.5179200000000002</v>
      </c>
      <c r="G676" s="70">
        <f t="shared" si="131"/>
        <v>0</v>
      </c>
      <c r="H676" s="23">
        <f t="shared" si="132"/>
        <v>195.27133000000001</v>
      </c>
      <c r="I676" s="23">
        <f t="shared" si="133"/>
        <v>1.2730317749827151</v>
      </c>
    </row>
    <row r="677" spans="1:10" ht="137.25" customHeight="1">
      <c r="A677" s="71" t="s">
        <v>950</v>
      </c>
      <c r="B677" s="193">
        <v>441</v>
      </c>
      <c r="C677" s="60" t="s">
        <v>952</v>
      </c>
      <c r="D677" s="73">
        <v>466.62115</v>
      </c>
      <c r="E677" s="73">
        <v>31.342040000000001</v>
      </c>
      <c r="F677" s="73">
        <v>31.342040000000001</v>
      </c>
      <c r="G677" s="70">
        <f t="shared" si="131"/>
        <v>0</v>
      </c>
      <c r="H677" s="23">
        <f t="shared" si="132"/>
        <v>435.27911</v>
      </c>
      <c r="I677" s="23">
        <f t="shared" si="133"/>
        <v>6.7168065570966942</v>
      </c>
    </row>
    <row r="678" spans="1:10">
      <c r="A678" s="153"/>
      <c r="B678" s="154"/>
      <c r="C678" s="154"/>
      <c r="D678" s="155"/>
      <c r="E678" s="155"/>
      <c r="F678" s="156"/>
      <c r="G678" s="155"/>
      <c r="H678" s="155"/>
      <c r="I678" s="155"/>
      <c r="J678" s="148"/>
    </row>
    <row r="679" spans="1:10">
      <c r="A679" s="153"/>
      <c r="B679" s="154"/>
      <c r="C679" s="154"/>
      <c r="D679" s="155"/>
      <c r="E679" s="155"/>
      <c r="F679" s="156"/>
      <c r="G679" s="155"/>
      <c r="H679" s="155"/>
      <c r="I679" s="155"/>
      <c r="J679" s="148"/>
    </row>
    <row r="680" spans="1:10">
      <c r="A680" s="157"/>
      <c r="B680" s="158"/>
      <c r="C680" s="158"/>
      <c r="D680" s="159"/>
      <c r="E680" s="159"/>
      <c r="F680" s="160"/>
      <c r="G680" s="159"/>
      <c r="H680" s="159"/>
      <c r="I680" s="159"/>
      <c r="J680" s="148"/>
    </row>
    <row r="681" spans="1:10">
      <c r="A681" s="157"/>
      <c r="B681" s="158"/>
      <c r="C681" s="158"/>
      <c r="D681" s="159"/>
      <c r="E681" s="159"/>
      <c r="F681" s="160"/>
      <c r="G681" s="159"/>
      <c r="H681" s="159"/>
      <c r="I681" s="159"/>
      <c r="J681" s="148"/>
    </row>
    <row r="682" spans="1:10">
      <c r="A682" s="157"/>
      <c r="B682" s="158"/>
      <c r="C682" s="158"/>
      <c r="D682" s="159"/>
      <c r="E682" s="159"/>
      <c r="F682" s="160"/>
      <c r="G682" s="159"/>
      <c r="H682" s="159"/>
      <c r="I682" s="159"/>
      <c r="J682" s="148"/>
    </row>
    <row r="683" spans="1:10">
      <c r="A683" s="157"/>
      <c r="B683" s="158"/>
      <c r="C683" s="158"/>
      <c r="D683" s="159"/>
      <c r="E683" s="159"/>
      <c r="F683" s="160"/>
      <c r="G683" s="159"/>
      <c r="H683" s="159"/>
      <c r="I683" s="159"/>
      <c r="J683" s="148"/>
    </row>
    <row r="684" spans="1:10">
      <c r="A684" s="157"/>
      <c r="B684" s="158"/>
      <c r="C684" s="158"/>
      <c r="D684" s="159"/>
      <c r="E684" s="159"/>
      <c r="F684" s="160"/>
      <c r="G684" s="159"/>
      <c r="H684" s="159"/>
      <c r="I684" s="159"/>
      <c r="J684" s="148"/>
    </row>
    <row r="685" spans="1:10">
      <c r="A685" s="157"/>
      <c r="B685" s="158"/>
      <c r="C685" s="158"/>
      <c r="D685" s="159"/>
      <c r="E685" s="159"/>
      <c r="F685" s="160"/>
      <c r="G685" s="159"/>
      <c r="H685" s="159"/>
      <c r="I685" s="159"/>
      <c r="J685" s="148"/>
    </row>
    <row r="686" spans="1:10">
      <c r="A686" s="157"/>
      <c r="B686" s="158"/>
      <c r="C686" s="158"/>
      <c r="D686" s="159"/>
      <c r="E686" s="159"/>
      <c r="F686" s="160"/>
      <c r="G686" s="159"/>
      <c r="H686" s="159"/>
      <c r="I686" s="159"/>
      <c r="J686" s="148"/>
    </row>
    <row r="687" spans="1:10">
      <c r="A687" s="157"/>
      <c r="B687" s="158"/>
      <c r="C687" s="158"/>
      <c r="D687" s="159"/>
      <c r="E687" s="159"/>
      <c r="F687" s="160"/>
      <c r="G687" s="159"/>
      <c r="H687" s="159"/>
      <c r="I687" s="159"/>
      <c r="J687" s="148"/>
    </row>
    <row r="688" spans="1:10">
      <c r="A688" s="157"/>
      <c r="B688" s="158"/>
      <c r="C688" s="158"/>
      <c r="D688" s="159"/>
      <c r="E688" s="159"/>
      <c r="F688" s="160"/>
      <c r="G688" s="159"/>
      <c r="H688" s="159"/>
      <c r="I688" s="159"/>
      <c r="J688" s="148"/>
    </row>
    <row r="689" spans="1:10">
      <c r="A689" s="157"/>
      <c r="B689" s="158"/>
      <c r="C689" s="158"/>
      <c r="D689" s="159"/>
      <c r="E689" s="159"/>
      <c r="F689" s="160"/>
      <c r="G689" s="159"/>
      <c r="H689" s="159"/>
      <c r="I689" s="159"/>
      <c r="J689" s="148"/>
    </row>
    <row r="690" spans="1:10">
      <c r="A690" s="157"/>
      <c r="B690" s="158"/>
      <c r="C690" s="158"/>
      <c r="D690" s="159"/>
      <c r="E690" s="159"/>
      <c r="F690" s="160"/>
      <c r="G690" s="159"/>
      <c r="H690" s="159"/>
      <c r="I690" s="159"/>
      <c r="J690" s="148"/>
    </row>
    <row r="691" spans="1:10">
      <c r="A691" s="157"/>
      <c r="B691" s="158"/>
      <c r="C691" s="158"/>
      <c r="D691" s="159"/>
      <c r="E691" s="159"/>
      <c r="F691" s="160"/>
      <c r="G691" s="159"/>
      <c r="H691" s="159"/>
      <c r="I691" s="159"/>
      <c r="J691" s="148"/>
    </row>
    <row r="692" spans="1:10">
      <c r="A692" s="157"/>
      <c r="B692" s="158"/>
      <c r="C692" s="158"/>
      <c r="D692" s="159"/>
      <c r="E692" s="159"/>
      <c r="F692" s="160"/>
      <c r="G692" s="159"/>
      <c r="H692" s="159"/>
      <c r="I692" s="159"/>
      <c r="J692" s="148"/>
    </row>
    <row r="693" spans="1:10">
      <c r="A693" s="157"/>
      <c r="B693" s="158"/>
      <c r="C693" s="158"/>
      <c r="D693" s="159"/>
      <c r="E693" s="159"/>
      <c r="F693" s="160"/>
      <c r="G693" s="159"/>
      <c r="H693" s="159"/>
      <c r="I693" s="159"/>
      <c r="J693" s="148"/>
    </row>
    <row r="694" spans="1:10">
      <c r="A694" s="157"/>
      <c r="B694" s="158"/>
      <c r="C694" s="158"/>
      <c r="D694" s="159"/>
      <c r="E694" s="159"/>
      <c r="F694" s="160"/>
      <c r="G694" s="159"/>
      <c r="H694" s="159"/>
      <c r="I694" s="159"/>
      <c r="J694" s="148"/>
    </row>
    <row r="695" spans="1:10">
      <c r="A695" s="157"/>
      <c r="B695" s="158"/>
      <c r="C695" s="158"/>
      <c r="D695" s="159"/>
      <c r="E695" s="159"/>
      <c r="F695" s="160"/>
      <c r="G695" s="159"/>
      <c r="H695" s="159"/>
      <c r="I695" s="159"/>
      <c r="J695" s="148"/>
    </row>
    <row r="696" spans="1:10">
      <c r="A696" s="157"/>
      <c r="B696" s="158"/>
      <c r="C696" s="158"/>
      <c r="D696" s="159"/>
      <c r="E696" s="159"/>
      <c r="F696" s="160"/>
      <c r="G696" s="159"/>
      <c r="H696" s="159"/>
      <c r="I696" s="159"/>
      <c r="J696" s="148"/>
    </row>
    <row r="697" spans="1:10">
      <c r="A697" s="157"/>
      <c r="B697" s="158"/>
      <c r="C697" s="158"/>
      <c r="D697" s="159"/>
      <c r="E697" s="159"/>
      <c r="F697" s="160"/>
      <c r="G697" s="159"/>
      <c r="H697" s="159"/>
      <c r="I697" s="159"/>
      <c r="J697" s="148"/>
    </row>
    <row r="698" spans="1:10">
      <c r="A698" s="157"/>
      <c r="B698" s="158"/>
      <c r="C698" s="158"/>
      <c r="D698" s="159"/>
      <c r="E698" s="159"/>
      <c r="F698" s="160"/>
      <c r="G698" s="159"/>
      <c r="H698" s="159"/>
      <c r="I698" s="159"/>
      <c r="J698" s="148"/>
    </row>
    <row r="699" spans="1:10">
      <c r="A699" s="157"/>
      <c r="B699" s="158"/>
      <c r="C699" s="158"/>
      <c r="D699" s="159"/>
      <c r="E699" s="159"/>
      <c r="F699" s="160"/>
      <c r="G699" s="159"/>
      <c r="H699" s="159"/>
      <c r="I699" s="159"/>
      <c r="J699" s="148"/>
    </row>
    <row r="700" spans="1:10">
      <c r="A700" s="157"/>
      <c r="B700" s="158"/>
      <c r="C700" s="158"/>
      <c r="D700" s="159"/>
      <c r="E700" s="159"/>
      <c r="F700" s="160"/>
      <c r="G700" s="159"/>
      <c r="H700" s="159"/>
      <c r="I700" s="159"/>
      <c r="J700" s="148"/>
    </row>
    <row r="701" spans="1:10">
      <c r="A701" s="157"/>
      <c r="B701" s="158"/>
      <c r="C701" s="158"/>
      <c r="D701" s="159"/>
      <c r="E701" s="159"/>
      <c r="F701" s="160"/>
      <c r="G701" s="159"/>
      <c r="H701" s="159"/>
      <c r="I701" s="159"/>
      <c r="J701" s="148"/>
    </row>
    <row r="702" spans="1:10">
      <c r="A702" s="157"/>
      <c r="B702" s="158"/>
      <c r="C702" s="158"/>
      <c r="D702" s="159"/>
      <c r="E702" s="159"/>
      <c r="F702" s="160"/>
      <c r="G702" s="159"/>
      <c r="H702" s="159"/>
      <c r="I702" s="159"/>
      <c r="J702" s="148"/>
    </row>
    <row r="703" spans="1:10">
      <c r="A703" s="157"/>
      <c r="B703" s="158"/>
      <c r="C703" s="158"/>
      <c r="D703" s="159"/>
      <c r="E703" s="159"/>
      <c r="F703" s="160"/>
      <c r="G703" s="159"/>
      <c r="H703" s="159"/>
      <c r="I703" s="159"/>
      <c r="J703" s="148"/>
    </row>
    <row r="704" spans="1:10">
      <c r="A704" s="157"/>
      <c r="B704" s="158"/>
      <c r="C704" s="158"/>
      <c r="D704" s="159"/>
      <c r="E704" s="159"/>
      <c r="F704" s="160"/>
      <c r="G704" s="159"/>
      <c r="H704" s="159"/>
      <c r="I704" s="159"/>
      <c r="J704" s="148"/>
    </row>
    <row r="705" spans="1:10">
      <c r="A705" s="157"/>
      <c r="B705" s="158"/>
      <c r="C705" s="158"/>
      <c r="D705" s="159"/>
      <c r="E705" s="159"/>
      <c r="F705" s="160"/>
      <c r="G705" s="159"/>
      <c r="H705" s="159"/>
      <c r="I705" s="159"/>
      <c r="J705" s="148"/>
    </row>
    <row r="706" spans="1:10">
      <c r="A706" s="157"/>
      <c r="B706" s="158"/>
      <c r="C706" s="158"/>
      <c r="D706" s="159"/>
      <c r="E706" s="159"/>
      <c r="F706" s="160"/>
      <c r="G706" s="159"/>
      <c r="H706" s="159"/>
      <c r="I706" s="159"/>
      <c r="J706" s="148"/>
    </row>
    <row r="707" spans="1:10">
      <c r="A707" s="157"/>
      <c r="B707" s="158"/>
      <c r="C707" s="158"/>
      <c r="D707" s="159"/>
      <c r="E707" s="159"/>
      <c r="F707" s="160"/>
      <c r="G707" s="159"/>
      <c r="H707" s="159"/>
      <c r="I707" s="159"/>
      <c r="J707" s="148"/>
    </row>
    <row r="708" spans="1:10">
      <c r="A708" s="157"/>
      <c r="B708" s="158"/>
      <c r="C708" s="158"/>
      <c r="D708" s="159"/>
      <c r="E708" s="159"/>
      <c r="F708" s="160"/>
      <c r="G708" s="159"/>
      <c r="H708" s="159"/>
      <c r="I708" s="159"/>
      <c r="J708" s="148"/>
    </row>
    <row r="709" spans="1:10">
      <c r="A709" s="157"/>
      <c r="B709" s="158"/>
      <c r="C709" s="158"/>
      <c r="D709" s="159"/>
      <c r="E709" s="159"/>
      <c r="F709" s="160"/>
      <c r="G709" s="159"/>
      <c r="H709" s="159"/>
      <c r="I709" s="159"/>
      <c r="J709" s="148"/>
    </row>
    <row r="710" spans="1:10">
      <c r="A710" s="157"/>
      <c r="B710" s="158"/>
      <c r="C710" s="158"/>
      <c r="D710" s="159"/>
      <c r="E710" s="159"/>
      <c r="F710" s="160"/>
      <c r="G710" s="159"/>
      <c r="H710" s="159"/>
      <c r="I710" s="159"/>
      <c r="J710" s="148"/>
    </row>
    <row r="711" spans="1:10">
      <c r="A711" s="157"/>
      <c r="B711" s="158"/>
      <c r="C711" s="158"/>
      <c r="D711" s="159"/>
      <c r="E711" s="159"/>
      <c r="F711" s="160"/>
      <c r="G711" s="159"/>
      <c r="H711" s="159"/>
      <c r="I711" s="159"/>
      <c r="J711" s="148"/>
    </row>
    <row r="712" spans="1:10">
      <c r="A712" s="157"/>
      <c r="B712" s="158"/>
      <c r="C712" s="158"/>
      <c r="D712" s="159"/>
      <c r="E712" s="159"/>
      <c r="F712" s="160"/>
      <c r="G712" s="159"/>
      <c r="H712" s="159"/>
      <c r="I712" s="159"/>
      <c r="J712" s="148"/>
    </row>
    <row r="713" spans="1:10">
      <c r="A713" s="157"/>
      <c r="B713" s="158"/>
      <c r="C713" s="158"/>
      <c r="D713" s="159"/>
      <c r="E713" s="159"/>
      <c r="F713" s="160"/>
      <c r="G713" s="159"/>
      <c r="H713" s="159"/>
      <c r="I713" s="159"/>
      <c r="J713" s="148"/>
    </row>
    <row r="714" spans="1:10">
      <c r="A714" s="157"/>
      <c r="B714" s="158"/>
      <c r="C714" s="158"/>
      <c r="D714" s="159"/>
      <c r="E714" s="159"/>
      <c r="F714" s="160"/>
      <c r="G714" s="159"/>
      <c r="H714" s="159"/>
      <c r="I714" s="159"/>
      <c r="J714" s="148"/>
    </row>
    <row r="715" spans="1:10">
      <c r="A715" s="157"/>
      <c r="B715" s="158"/>
      <c r="C715" s="158"/>
      <c r="D715" s="159"/>
      <c r="E715" s="159"/>
      <c r="F715" s="160"/>
      <c r="G715" s="159"/>
      <c r="H715" s="159"/>
      <c r="I715" s="159"/>
      <c r="J715" s="148"/>
    </row>
    <row r="716" spans="1:10">
      <c r="A716" s="157"/>
      <c r="B716" s="158"/>
      <c r="C716" s="158"/>
      <c r="D716" s="159"/>
      <c r="E716" s="159"/>
      <c r="F716" s="160"/>
      <c r="G716" s="159"/>
      <c r="H716" s="159"/>
      <c r="I716" s="159"/>
      <c r="J716" s="148"/>
    </row>
    <row r="717" spans="1:10">
      <c r="A717" s="157"/>
      <c r="B717" s="158"/>
      <c r="C717" s="158"/>
      <c r="D717" s="159"/>
      <c r="E717" s="159"/>
      <c r="F717" s="160"/>
      <c r="G717" s="159"/>
      <c r="H717" s="159"/>
      <c r="I717" s="159"/>
      <c r="J717" s="148"/>
    </row>
    <row r="718" spans="1:10">
      <c r="A718" s="157"/>
      <c r="B718" s="158"/>
      <c r="C718" s="158"/>
      <c r="D718" s="159"/>
      <c r="E718" s="159"/>
      <c r="F718" s="160"/>
      <c r="G718" s="159"/>
      <c r="H718" s="159"/>
      <c r="I718" s="159"/>
      <c r="J718" s="148"/>
    </row>
    <row r="719" spans="1:10">
      <c r="A719" s="157"/>
      <c r="B719" s="158"/>
      <c r="C719" s="158"/>
      <c r="D719" s="159"/>
      <c r="E719" s="159"/>
      <c r="F719" s="160"/>
      <c r="G719" s="159"/>
      <c r="H719" s="159"/>
      <c r="I719" s="159"/>
      <c r="J719" s="148"/>
    </row>
    <row r="720" spans="1:10">
      <c r="A720" s="157"/>
      <c r="B720" s="158"/>
      <c r="C720" s="158"/>
      <c r="D720" s="159"/>
      <c r="E720" s="159"/>
      <c r="F720" s="160"/>
      <c r="G720" s="159"/>
      <c r="H720" s="159"/>
      <c r="I720" s="159"/>
      <c r="J720" s="148"/>
    </row>
    <row r="721" spans="1:10">
      <c r="A721" s="157"/>
      <c r="B721" s="158"/>
      <c r="C721" s="158"/>
      <c r="D721" s="159"/>
      <c r="E721" s="159"/>
      <c r="F721" s="160"/>
      <c r="G721" s="159"/>
      <c r="H721" s="159"/>
      <c r="I721" s="159"/>
      <c r="J721" s="148"/>
    </row>
    <row r="722" spans="1:10">
      <c r="A722" s="157"/>
      <c r="B722" s="158"/>
      <c r="C722" s="158"/>
      <c r="D722" s="159"/>
      <c r="E722" s="159"/>
      <c r="F722" s="160"/>
      <c r="G722" s="159"/>
      <c r="H722" s="159"/>
      <c r="I722" s="159"/>
      <c r="J722" s="148"/>
    </row>
    <row r="723" spans="1:10">
      <c r="A723" s="157"/>
      <c r="B723" s="158"/>
      <c r="C723" s="158"/>
      <c r="D723" s="159"/>
      <c r="E723" s="159"/>
      <c r="F723" s="160"/>
      <c r="G723" s="159"/>
      <c r="H723" s="159"/>
      <c r="I723" s="159"/>
      <c r="J723" s="148"/>
    </row>
    <row r="724" spans="1:10">
      <c r="A724" s="157"/>
      <c r="B724" s="158"/>
      <c r="C724" s="158"/>
      <c r="D724" s="159"/>
      <c r="E724" s="159"/>
      <c r="F724" s="160"/>
      <c r="G724" s="159"/>
      <c r="H724" s="159"/>
      <c r="I724" s="159"/>
      <c r="J724" s="148"/>
    </row>
    <row r="725" spans="1:10">
      <c r="A725" s="157"/>
      <c r="B725" s="158"/>
      <c r="C725" s="158"/>
      <c r="D725" s="159"/>
      <c r="E725" s="159"/>
      <c r="F725" s="160"/>
      <c r="G725" s="159"/>
      <c r="H725" s="159"/>
      <c r="I725" s="159"/>
      <c r="J725" s="148"/>
    </row>
    <row r="726" spans="1:10">
      <c r="A726" s="157"/>
      <c r="B726" s="158"/>
      <c r="C726" s="158"/>
      <c r="D726" s="159"/>
      <c r="E726" s="159"/>
      <c r="F726" s="160"/>
      <c r="G726" s="159"/>
      <c r="H726" s="159"/>
      <c r="I726" s="159"/>
      <c r="J726" s="148"/>
    </row>
    <row r="727" spans="1:10">
      <c r="A727" s="157"/>
      <c r="B727" s="158"/>
      <c r="C727" s="158"/>
      <c r="D727" s="159"/>
      <c r="E727" s="159"/>
      <c r="F727" s="160"/>
      <c r="G727" s="159"/>
      <c r="H727" s="159"/>
      <c r="I727" s="159"/>
      <c r="J727" s="148"/>
    </row>
    <row r="728" spans="1:10">
      <c r="A728" s="157"/>
      <c r="B728" s="158"/>
      <c r="C728" s="158"/>
      <c r="D728" s="159"/>
      <c r="E728" s="159"/>
      <c r="F728" s="160"/>
      <c r="G728" s="159"/>
      <c r="H728" s="159"/>
      <c r="I728" s="159"/>
      <c r="J728" s="148"/>
    </row>
    <row r="729" spans="1:10">
      <c r="A729" s="157"/>
      <c r="B729" s="158"/>
      <c r="C729" s="158"/>
      <c r="D729" s="159"/>
      <c r="E729" s="159"/>
      <c r="F729" s="160"/>
      <c r="G729" s="159"/>
      <c r="H729" s="159"/>
      <c r="I729" s="159"/>
      <c r="J729" s="148"/>
    </row>
    <row r="730" spans="1:10">
      <c r="A730" s="157"/>
      <c r="B730" s="158"/>
      <c r="C730" s="158"/>
      <c r="D730" s="159"/>
      <c r="E730" s="159"/>
      <c r="F730" s="160"/>
      <c r="G730" s="159"/>
      <c r="H730" s="159"/>
      <c r="I730" s="159"/>
      <c r="J730" s="148"/>
    </row>
    <row r="731" spans="1:10">
      <c r="A731" s="157"/>
      <c r="B731" s="158"/>
      <c r="C731" s="158"/>
      <c r="D731" s="159"/>
      <c r="E731" s="159"/>
      <c r="F731" s="160"/>
      <c r="G731" s="159"/>
      <c r="H731" s="159"/>
      <c r="I731" s="159"/>
      <c r="J731" s="148"/>
    </row>
    <row r="732" spans="1:10">
      <c r="A732" s="157"/>
      <c r="B732" s="158"/>
      <c r="C732" s="158"/>
      <c r="D732" s="159"/>
      <c r="E732" s="159"/>
      <c r="F732" s="160"/>
      <c r="G732" s="159"/>
      <c r="H732" s="159"/>
      <c r="I732" s="159"/>
      <c r="J732" s="148"/>
    </row>
    <row r="733" spans="1:10">
      <c r="A733" s="157"/>
      <c r="B733" s="158"/>
      <c r="C733" s="158"/>
      <c r="D733" s="159"/>
      <c r="E733" s="159"/>
      <c r="F733" s="160"/>
      <c r="G733" s="159"/>
      <c r="H733" s="159"/>
      <c r="I733" s="159"/>
      <c r="J733" s="148"/>
    </row>
    <row r="734" spans="1:10">
      <c r="A734" s="157"/>
      <c r="B734" s="158"/>
      <c r="C734" s="158"/>
      <c r="D734" s="159"/>
      <c r="E734" s="159"/>
      <c r="F734" s="160"/>
      <c r="G734" s="159"/>
      <c r="H734" s="159"/>
      <c r="I734" s="159"/>
      <c r="J734" s="148"/>
    </row>
    <row r="735" spans="1:10">
      <c r="A735" s="157"/>
      <c r="B735" s="158"/>
      <c r="C735" s="158"/>
      <c r="D735" s="159"/>
      <c r="E735" s="159"/>
      <c r="F735" s="160"/>
      <c r="G735" s="159"/>
      <c r="H735" s="159"/>
      <c r="I735" s="159"/>
      <c r="J735" s="148"/>
    </row>
    <row r="736" spans="1:10">
      <c r="A736" s="157"/>
      <c r="B736" s="158"/>
      <c r="C736" s="158"/>
      <c r="D736" s="159"/>
      <c r="E736" s="159"/>
      <c r="F736" s="160"/>
      <c r="G736" s="159"/>
      <c r="H736" s="159"/>
      <c r="I736" s="159"/>
      <c r="J736" s="148"/>
    </row>
    <row r="737" spans="1:10">
      <c r="A737" s="157"/>
      <c r="B737" s="158"/>
      <c r="C737" s="158"/>
      <c r="D737" s="159"/>
      <c r="E737" s="159"/>
      <c r="F737" s="160"/>
      <c r="G737" s="159"/>
      <c r="H737" s="159"/>
      <c r="I737" s="159"/>
      <c r="J737" s="148"/>
    </row>
    <row r="738" spans="1:10">
      <c r="A738" s="157"/>
      <c r="B738" s="158"/>
      <c r="C738" s="158"/>
      <c r="D738" s="159"/>
      <c r="E738" s="159"/>
      <c r="F738" s="160"/>
      <c r="G738" s="159"/>
      <c r="H738" s="159"/>
      <c r="I738" s="159"/>
      <c r="J738" s="148"/>
    </row>
    <row r="739" spans="1:10">
      <c r="A739" s="157"/>
      <c r="B739" s="158"/>
      <c r="C739" s="158"/>
      <c r="D739" s="159"/>
      <c r="E739" s="159"/>
      <c r="F739" s="160"/>
      <c r="G739" s="159"/>
      <c r="H739" s="159"/>
      <c r="I739" s="159"/>
      <c r="J739" s="148"/>
    </row>
    <row r="740" spans="1:10">
      <c r="A740" s="157"/>
      <c r="B740" s="158"/>
      <c r="C740" s="158"/>
      <c r="D740" s="159"/>
      <c r="E740" s="159"/>
      <c r="F740" s="160"/>
      <c r="G740" s="159"/>
      <c r="H740" s="159"/>
      <c r="I740" s="159"/>
      <c r="J740" s="148"/>
    </row>
    <row r="741" spans="1:10">
      <c r="A741" s="157"/>
      <c r="B741" s="158"/>
      <c r="C741" s="158"/>
      <c r="D741" s="159"/>
      <c r="E741" s="159"/>
      <c r="F741" s="160"/>
      <c r="G741" s="159"/>
      <c r="H741" s="159"/>
      <c r="I741" s="159"/>
      <c r="J741" s="148"/>
    </row>
    <row r="742" spans="1:10">
      <c r="A742" s="157"/>
      <c r="B742" s="158"/>
      <c r="C742" s="158"/>
      <c r="D742" s="159"/>
      <c r="E742" s="159"/>
      <c r="F742" s="160"/>
      <c r="G742" s="159"/>
      <c r="H742" s="159"/>
      <c r="I742" s="159"/>
      <c r="J742" s="148"/>
    </row>
    <row r="743" spans="1:10">
      <c r="A743" s="157"/>
      <c r="B743" s="158"/>
      <c r="C743" s="158"/>
      <c r="D743" s="159"/>
      <c r="E743" s="159"/>
      <c r="F743" s="160"/>
      <c r="G743" s="159"/>
      <c r="H743" s="159"/>
      <c r="I743" s="159"/>
      <c r="J743" s="148"/>
    </row>
    <row r="744" spans="1:10">
      <c r="A744" s="157"/>
      <c r="B744" s="158"/>
      <c r="C744" s="158"/>
      <c r="D744" s="159"/>
      <c r="E744" s="159"/>
      <c r="F744" s="160"/>
      <c r="G744" s="159"/>
      <c r="H744" s="159"/>
      <c r="I744" s="159"/>
      <c r="J744" s="148"/>
    </row>
    <row r="745" spans="1:10">
      <c r="A745" s="157"/>
      <c r="B745" s="158"/>
      <c r="C745" s="158"/>
      <c r="D745" s="159"/>
      <c r="E745" s="159"/>
      <c r="F745" s="160"/>
      <c r="G745" s="159"/>
      <c r="H745" s="159"/>
      <c r="I745" s="159"/>
      <c r="J745" s="148"/>
    </row>
    <row r="746" spans="1:10">
      <c r="A746" s="157"/>
      <c r="B746" s="158"/>
      <c r="C746" s="158"/>
      <c r="D746" s="159"/>
      <c r="E746" s="159"/>
      <c r="F746" s="160"/>
      <c r="G746" s="159"/>
      <c r="H746" s="159"/>
      <c r="I746" s="159"/>
      <c r="J746" s="148"/>
    </row>
    <row r="747" spans="1:10">
      <c r="A747" s="157"/>
      <c r="B747" s="158"/>
      <c r="C747" s="158"/>
      <c r="D747" s="159"/>
      <c r="E747" s="159"/>
      <c r="F747" s="160"/>
      <c r="G747" s="159"/>
      <c r="H747" s="159"/>
      <c r="I747" s="159"/>
      <c r="J747" s="148"/>
    </row>
    <row r="748" spans="1:10">
      <c r="A748" s="157"/>
      <c r="B748" s="158"/>
      <c r="C748" s="158"/>
      <c r="D748" s="159"/>
      <c r="E748" s="159"/>
      <c r="F748" s="160"/>
      <c r="G748" s="159"/>
      <c r="H748" s="159"/>
      <c r="I748" s="159"/>
      <c r="J748" s="148"/>
    </row>
    <row r="749" spans="1:10">
      <c r="A749" s="157"/>
      <c r="B749" s="158"/>
      <c r="C749" s="158"/>
      <c r="D749" s="159"/>
      <c r="E749" s="159"/>
      <c r="F749" s="160"/>
      <c r="G749" s="159"/>
      <c r="H749" s="159"/>
      <c r="I749" s="159"/>
      <c r="J749" s="148"/>
    </row>
    <row r="750" spans="1:10">
      <c r="A750" s="157"/>
      <c r="B750" s="158"/>
      <c r="C750" s="158"/>
      <c r="D750" s="159"/>
      <c r="E750" s="159"/>
      <c r="F750" s="160"/>
      <c r="G750" s="159"/>
      <c r="H750" s="159"/>
      <c r="I750" s="159"/>
      <c r="J750" s="148"/>
    </row>
    <row r="751" spans="1:10">
      <c r="A751" s="157"/>
      <c r="B751" s="158"/>
      <c r="C751" s="158"/>
      <c r="D751" s="159"/>
      <c r="E751" s="159"/>
      <c r="F751" s="160"/>
      <c r="G751" s="159"/>
      <c r="H751" s="159"/>
      <c r="I751" s="159"/>
      <c r="J751" s="148"/>
    </row>
    <row r="752" spans="1:10">
      <c r="A752" s="157"/>
      <c r="B752" s="158"/>
      <c r="C752" s="158"/>
      <c r="D752" s="159"/>
      <c r="E752" s="159"/>
      <c r="F752" s="160"/>
      <c r="G752" s="159"/>
      <c r="H752" s="159"/>
      <c r="I752" s="159"/>
      <c r="J752" s="148"/>
    </row>
    <row r="753" spans="1:10">
      <c r="A753" s="157"/>
      <c r="B753" s="158"/>
      <c r="C753" s="158"/>
      <c r="D753" s="159"/>
      <c r="E753" s="159"/>
      <c r="F753" s="160"/>
      <c r="G753" s="159"/>
      <c r="H753" s="159"/>
      <c r="I753" s="159"/>
      <c r="J753" s="148"/>
    </row>
    <row r="754" spans="1:10">
      <c r="A754" s="157"/>
      <c r="B754" s="158"/>
      <c r="C754" s="158"/>
      <c r="D754" s="159"/>
      <c r="E754" s="159"/>
      <c r="F754" s="160"/>
      <c r="G754" s="159"/>
      <c r="H754" s="159"/>
      <c r="I754" s="159"/>
      <c r="J754" s="148"/>
    </row>
    <row r="755" spans="1:10">
      <c r="A755" s="157"/>
      <c r="B755" s="158"/>
      <c r="C755" s="158"/>
      <c r="D755" s="159"/>
      <c r="E755" s="159"/>
      <c r="F755" s="160"/>
      <c r="G755" s="159"/>
      <c r="H755" s="159"/>
      <c r="I755" s="159"/>
      <c r="J755" s="148"/>
    </row>
    <row r="756" spans="1:10">
      <c r="A756" s="157"/>
      <c r="B756" s="158"/>
      <c r="C756" s="158"/>
      <c r="D756" s="159"/>
      <c r="E756" s="159"/>
      <c r="F756" s="160"/>
      <c r="G756" s="159"/>
      <c r="H756" s="159"/>
      <c r="I756" s="159"/>
      <c r="J756" s="148"/>
    </row>
    <row r="757" spans="1:10">
      <c r="A757" s="157"/>
      <c r="B757" s="158"/>
      <c r="C757" s="158"/>
      <c r="D757" s="159"/>
      <c r="E757" s="159"/>
      <c r="F757" s="160"/>
      <c r="G757" s="159"/>
      <c r="H757" s="159"/>
      <c r="I757" s="159"/>
      <c r="J757" s="148"/>
    </row>
    <row r="758" spans="1:10">
      <c r="A758" s="157"/>
      <c r="B758" s="158"/>
      <c r="C758" s="158"/>
      <c r="D758" s="159"/>
      <c r="E758" s="159"/>
      <c r="F758" s="160"/>
      <c r="G758" s="159"/>
      <c r="H758" s="159"/>
      <c r="I758" s="159"/>
      <c r="J758" s="148"/>
    </row>
    <row r="759" spans="1:10">
      <c r="A759" s="157"/>
      <c r="B759" s="158"/>
      <c r="C759" s="158"/>
      <c r="D759" s="159"/>
      <c r="E759" s="159"/>
      <c r="F759" s="160"/>
      <c r="G759" s="159"/>
      <c r="H759" s="159"/>
      <c r="I759" s="159"/>
      <c r="J759" s="148"/>
    </row>
    <row r="760" spans="1:10">
      <c r="A760" s="157"/>
      <c r="B760" s="158"/>
      <c r="C760" s="158"/>
      <c r="D760" s="159"/>
      <c r="E760" s="159"/>
      <c r="F760" s="160"/>
      <c r="G760" s="159"/>
      <c r="H760" s="159"/>
      <c r="I760" s="159"/>
      <c r="J760" s="148"/>
    </row>
    <row r="761" spans="1:10">
      <c r="A761" s="157"/>
      <c r="B761" s="158"/>
      <c r="C761" s="158"/>
      <c r="D761" s="159"/>
      <c r="E761" s="159"/>
      <c r="F761" s="160"/>
      <c r="G761" s="159"/>
      <c r="H761" s="159"/>
      <c r="I761" s="159"/>
      <c r="J761" s="148"/>
    </row>
    <row r="762" spans="1:10">
      <c r="A762" s="149"/>
      <c r="B762" s="150"/>
      <c r="C762" s="150"/>
      <c r="D762" s="151"/>
      <c r="E762" s="151"/>
      <c r="F762" s="152"/>
      <c r="G762" s="151"/>
      <c r="H762" s="151"/>
      <c r="I762" s="151"/>
    </row>
    <row r="763" spans="1:10">
      <c r="A763" s="102"/>
      <c r="B763" s="103"/>
      <c r="C763" s="103"/>
      <c r="D763" s="104"/>
      <c r="E763" s="104"/>
      <c r="F763" s="122"/>
      <c r="G763" s="104"/>
      <c r="H763" s="104"/>
      <c r="I763" s="104"/>
    </row>
    <row r="764" spans="1:10">
      <c r="A764" s="102"/>
      <c r="B764" s="103"/>
      <c r="C764" s="103"/>
      <c r="D764" s="104"/>
      <c r="E764" s="104"/>
      <c r="F764" s="122"/>
      <c r="G764" s="104"/>
      <c r="H764" s="104"/>
      <c r="I764" s="104"/>
    </row>
    <row r="765" spans="1:10">
      <c r="A765" s="102"/>
      <c r="B765" s="103"/>
      <c r="C765" s="103"/>
      <c r="D765" s="104"/>
      <c r="E765" s="104"/>
      <c r="F765" s="122"/>
      <c r="G765" s="104"/>
      <c r="H765" s="104"/>
      <c r="I765" s="104"/>
    </row>
    <row r="766" spans="1:10">
      <c r="A766" s="102"/>
      <c r="B766" s="103"/>
      <c r="C766" s="103"/>
      <c r="D766" s="104"/>
      <c r="E766" s="104"/>
      <c r="F766" s="122"/>
      <c r="G766" s="104"/>
      <c r="H766" s="104"/>
      <c r="I766" s="104"/>
    </row>
    <row r="767" spans="1:10">
      <c r="A767" s="102"/>
      <c r="B767" s="103"/>
      <c r="C767" s="103"/>
      <c r="D767" s="104"/>
      <c r="E767" s="104"/>
      <c r="F767" s="122"/>
      <c r="G767" s="104"/>
      <c r="H767" s="104"/>
      <c r="I767" s="104"/>
    </row>
    <row r="768" spans="1:10">
      <c r="A768" s="102"/>
      <c r="B768" s="103"/>
      <c r="C768" s="103"/>
      <c r="D768" s="104"/>
      <c r="E768" s="104"/>
      <c r="F768" s="122"/>
      <c r="G768" s="104"/>
      <c r="H768" s="104"/>
      <c r="I768" s="104"/>
    </row>
    <row r="769" spans="1:9">
      <c r="A769" s="102"/>
      <c r="B769" s="103"/>
      <c r="C769" s="103"/>
      <c r="D769" s="104"/>
      <c r="E769" s="104"/>
      <c r="F769" s="122"/>
      <c r="G769" s="104"/>
      <c r="H769" s="104"/>
      <c r="I769" s="104"/>
    </row>
    <row r="770" spans="1:9">
      <c r="A770" s="102"/>
      <c r="B770" s="103"/>
      <c r="C770" s="103"/>
      <c r="D770" s="104"/>
      <c r="E770" s="104"/>
      <c r="F770" s="122"/>
      <c r="G770" s="104"/>
      <c r="H770" s="104"/>
      <c r="I770" s="104"/>
    </row>
    <row r="771" spans="1:9">
      <c r="A771" s="102"/>
      <c r="B771" s="103"/>
      <c r="C771" s="103"/>
      <c r="D771" s="104"/>
      <c r="E771" s="104"/>
      <c r="F771" s="122"/>
      <c r="G771" s="104"/>
      <c r="H771" s="104"/>
      <c r="I771" s="104"/>
    </row>
    <row r="772" spans="1:9">
      <c r="A772" s="102"/>
      <c r="B772" s="103"/>
      <c r="C772" s="103"/>
      <c r="D772" s="104"/>
      <c r="E772" s="104"/>
      <c r="F772" s="122"/>
      <c r="G772" s="104"/>
      <c r="H772" s="104"/>
      <c r="I772" s="104"/>
    </row>
    <row r="773" spans="1:9">
      <c r="A773" s="102"/>
      <c r="B773" s="103"/>
      <c r="C773" s="103"/>
      <c r="D773" s="104"/>
      <c r="E773" s="104"/>
      <c r="F773" s="122"/>
      <c r="G773" s="104"/>
      <c r="H773" s="104"/>
      <c r="I773" s="104"/>
    </row>
    <row r="774" spans="1:9">
      <c r="A774" s="102"/>
      <c r="B774" s="103"/>
      <c r="C774" s="103"/>
      <c r="D774" s="104"/>
      <c r="E774" s="104"/>
      <c r="F774" s="122"/>
      <c r="G774" s="104"/>
      <c r="H774" s="104"/>
      <c r="I774" s="104"/>
    </row>
    <row r="775" spans="1:9">
      <c r="A775" s="102"/>
      <c r="B775" s="103"/>
      <c r="C775" s="103"/>
      <c r="D775" s="104"/>
      <c r="E775" s="104"/>
      <c r="F775" s="122"/>
      <c r="G775" s="104"/>
      <c r="H775" s="104"/>
      <c r="I775" s="104"/>
    </row>
    <row r="776" spans="1:9">
      <c r="A776" s="102"/>
      <c r="B776" s="103"/>
      <c r="C776" s="103"/>
      <c r="D776" s="104"/>
      <c r="E776" s="104"/>
      <c r="F776" s="122"/>
      <c r="G776" s="104"/>
      <c r="H776" s="104"/>
      <c r="I776" s="104"/>
    </row>
    <row r="777" spans="1:9">
      <c r="A777" s="102"/>
      <c r="B777" s="103"/>
      <c r="C777" s="103"/>
      <c r="D777" s="104"/>
      <c r="E777" s="104"/>
      <c r="F777" s="122"/>
      <c r="G777" s="104"/>
      <c r="H777" s="104"/>
      <c r="I777" s="104"/>
    </row>
    <row r="778" spans="1:9">
      <c r="A778" s="102"/>
      <c r="B778" s="103"/>
      <c r="C778" s="103"/>
      <c r="D778" s="104"/>
      <c r="E778" s="104"/>
      <c r="F778" s="122"/>
      <c r="G778" s="104"/>
      <c r="H778" s="104"/>
      <c r="I778" s="104"/>
    </row>
    <row r="779" spans="1:9">
      <c r="A779" s="102"/>
      <c r="B779" s="103"/>
      <c r="C779" s="103"/>
      <c r="D779" s="104"/>
      <c r="E779" s="104"/>
      <c r="F779" s="122"/>
      <c r="G779" s="104"/>
      <c r="H779" s="104"/>
      <c r="I779" s="104"/>
    </row>
    <row r="780" spans="1:9">
      <c r="A780" s="102"/>
      <c r="B780" s="103"/>
      <c r="C780" s="103"/>
      <c r="D780" s="104"/>
      <c r="E780" s="104"/>
      <c r="F780" s="122"/>
      <c r="G780" s="104"/>
      <c r="H780" s="104"/>
      <c r="I780" s="104"/>
    </row>
    <row r="781" spans="1:9">
      <c r="A781" s="102"/>
      <c r="B781" s="103"/>
      <c r="C781" s="103"/>
      <c r="D781" s="104"/>
      <c r="E781" s="104"/>
      <c r="F781" s="122"/>
      <c r="G781" s="104"/>
      <c r="H781" s="104"/>
      <c r="I781" s="104"/>
    </row>
    <row r="782" spans="1:9">
      <c r="A782" s="102"/>
      <c r="B782" s="103"/>
      <c r="C782" s="103"/>
      <c r="D782" s="104"/>
      <c r="E782" s="104"/>
      <c r="F782" s="122"/>
      <c r="G782" s="104"/>
      <c r="H782" s="104"/>
      <c r="I782" s="104"/>
    </row>
    <row r="783" spans="1:9">
      <c r="A783" s="102"/>
      <c r="B783" s="103"/>
      <c r="C783" s="103"/>
      <c r="D783" s="104"/>
      <c r="E783" s="104"/>
      <c r="F783" s="122"/>
      <c r="G783" s="104"/>
      <c r="H783" s="104"/>
      <c r="I783" s="104"/>
    </row>
    <row r="784" spans="1:9">
      <c r="A784" s="102"/>
      <c r="B784" s="103"/>
      <c r="C784" s="103"/>
      <c r="D784" s="104"/>
      <c r="E784" s="104"/>
      <c r="F784" s="122"/>
      <c r="G784" s="104"/>
      <c r="H784" s="104"/>
      <c r="I784" s="104"/>
    </row>
    <row r="785" spans="1:9">
      <c r="A785" s="102"/>
      <c r="B785" s="103"/>
      <c r="C785" s="103"/>
      <c r="D785" s="104"/>
      <c r="E785" s="104"/>
      <c r="F785" s="122"/>
      <c r="G785" s="104"/>
      <c r="H785" s="104"/>
      <c r="I785" s="104"/>
    </row>
    <row r="786" spans="1:9">
      <c r="A786" s="102"/>
      <c r="B786" s="103"/>
      <c r="C786" s="103"/>
      <c r="D786" s="104"/>
      <c r="E786" s="104"/>
      <c r="F786" s="122"/>
      <c r="G786" s="104"/>
      <c r="H786" s="104"/>
      <c r="I786" s="104"/>
    </row>
    <row r="787" spans="1:9">
      <c r="A787" s="102"/>
      <c r="B787" s="103"/>
      <c r="C787" s="103"/>
      <c r="D787" s="104"/>
      <c r="E787" s="104"/>
      <c r="F787" s="122"/>
      <c r="G787" s="104"/>
      <c r="H787" s="104"/>
      <c r="I787" s="104"/>
    </row>
    <row r="788" spans="1:9">
      <c r="A788" s="102"/>
      <c r="B788" s="103"/>
      <c r="C788" s="103"/>
      <c r="D788" s="104"/>
      <c r="E788" s="104"/>
      <c r="F788" s="122"/>
      <c r="G788" s="104"/>
      <c r="H788" s="104"/>
      <c r="I788" s="104"/>
    </row>
    <row r="789" spans="1:9">
      <c r="A789" s="102"/>
      <c r="B789" s="103"/>
      <c r="C789" s="103"/>
      <c r="D789" s="104"/>
      <c r="E789" s="104"/>
      <c r="F789" s="122"/>
      <c r="G789" s="104"/>
      <c r="H789" s="104"/>
      <c r="I789" s="104"/>
    </row>
    <row r="790" spans="1:9">
      <c r="A790" s="102"/>
      <c r="B790" s="103"/>
      <c r="C790" s="103"/>
      <c r="D790" s="104"/>
      <c r="E790" s="104"/>
      <c r="F790" s="122"/>
      <c r="G790" s="104"/>
      <c r="H790" s="104"/>
      <c r="I790" s="104"/>
    </row>
    <row r="791" spans="1:9">
      <c r="A791" s="102"/>
      <c r="B791" s="103"/>
      <c r="C791" s="103"/>
      <c r="D791" s="104"/>
      <c r="E791" s="104"/>
      <c r="F791" s="122"/>
      <c r="G791" s="104"/>
      <c r="H791" s="104"/>
      <c r="I791" s="104"/>
    </row>
    <row r="792" spans="1:9">
      <c r="A792" s="102"/>
      <c r="B792" s="103"/>
      <c r="C792" s="103"/>
      <c r="D792" s="104"/>
      <c r="E792" s="104"/>
      <c r="F792" s="122"/>
      <c r="G792" s="104"/>
      <c r="H792" s="104"/>
      <c r="I792" s="104"/>
    </row>
    <row r="793" spans="1:9">
      <c r="A793" s="102"/>
      <c r="B793" s="103"/>
      <c r="C793" s="103"/>
      <c r="D793" s="104"/>
      <c r="E793" s="104"/>
      <c r="F793" s="122"/>
      <c r="G793" s="104"/>
      <c r="H793" s="104"/>
      <c r="I793" s="104"/>
    </row>
    <row r="794" spans="1:9">
      <c r="A794" s="102"/>
      <c r="B794" s="103"/>
      <c r="C794" s="103"/>
      <c r="D794" s="104"/>
      <c r="E794" s="104"/>
      <c r="F794" s="122"/>
      <c r="G794" s="104"/>
      <c r="H794" s="104"/>
      <c r="I794" s="104"/>
    </row>
    <row r="795" spans="1:9">
      <c r="A795" s="102"/>
      <c r="B795" s="103"/>
      <c r="C795" s="103"/>
      <c r="D795" s="104"/>
      <c r="E795" s="104"/>
      <c r="F795" s="122"/>
      <c r="G795" s="104"/>
      <c r="H795" s="104"/>
      <c r="I795" s="104"/>
    </row>
    <row r="796" spans="1:9">
      <c r="A796" s="102"/>
      <c r="B796" s="103"/>
      <c r="C796" s="103"/>
      <c r="D796" s="104"/>
      <c r="E796" s="104"/>
      <c r="F796" s="122"/>
      <c r="G796" s="104"/>
      <c r="H796" s="104"/>
      <c r="I796" s="104"/>
    </row>
    <row r="797" spans="1:9">
      <c r="A797" s="102"/>
      <c r="B797" s="103"/>
      <c r="C797" s="103"/>
      <c r="D797" s="104"/>
      <c r="E797" s="104"/>
      <c r="F797" s="122"/>
      <c r="G797" s="104"/>
      <c r="H797" s="104"/>
      <c r="I797" s="104"/>
    </row>
    <row r="798" spans="1:9">
      <c r="A798" s="102"/>
      <c r="B798" s="103"/>
      <c r="C798" s="103"/>
      <c r="D798" s="104"/>
      <c r="E798" s="104"/>
      <c r="F798" s="122"/>
      <c r="G798" s="104"/>
      <c r="H798" s="104"/>
      <c r="I798" s="104"/>
    </row>
    <row r="799" spans="1:9">
      <c r="A799" s="102"/>
      <c r="B799" s="103"/>
      <c r="C799" s="103"/>
      <c r="D799" s="104"/>
      <c r="E799" s="104"/>
      <c r="F799" s="122"/>
      <c r="G799" s="104"/>
      <c r="H799" s="104"/>
      <c r="I799" s="104"/>
    </row>
    <row r="800" spans="1:9">
      <c r="A800" s="102"/>
      <c r="B800" s="103"/>
      <c r="C800" s="103"/>
      <c r="D800" s="104"/>
      <c r="E800" s="104"/>
      <c r="F800" s="122"/>
      <c r="G800" s="104"/>
      <c r="H800" s="104"/>
      <c r="I800" s="104"/>
    </row>
    <row r="801" spans="1:9">
      <c r="A801" s="102"/>
      <c r="B801" s="103"/>
      <c r="C801" s="103"/>
      <c r="D801" s="104"/>
      <c r="E801" s="104"/>
      <c r="F801" s="122"/>
      <c r="G801" s="104"/>
      <c r="H801" s="104"/>
      <c r="I801" s="104"/>
    </row>
    <row r="802" spans="1:9">
      <c r="A802" s="102"/>
      <c r="B802" s="103"/>
      <c r="C802" s="103"/>
      <c r="D802" s="104"/>
      <c r="E802" s="104"/>
      <c r="F802" s="122"/>
      <c r="G802" s="104"/>
      <c r="H802" s="104"/>
      <c r="I802" s="104"/>
    </row>
    <row r="803" spans="1:9">
      <c r="A803" s="102"/>
      <c r="B803" s="103"/>
      <c r="C803" s="103"/>
      <c r="D803" s="104"/>
      <c r="E803" s="104"/>
      <c r="F803" s="122"/>
      <c r="G803" s="104"/>
      <c r="H803" s="104"/>
      <c r="I803" s="104"/>
    </row>
    <row r="804" spans="1:9">
      <c r="A804" s="102"/>
      <c r="B804" s="103"/>
      <c r="C804" s="103"/>
      <c r="D804" s="104"/>
      <c r="E804" s="104"/>
      <c r="F804" s="122"/>
      <c r="G804" s="104"/>
      <c r="H804" s="104"/>
      <c r="I804" s="104"/>
    </row>
    <row r="805" spans="1:9">
      <c r="A805" s="102"/>
      <c r="B805" s="103"/>
      <c r="C805" s="103"/>
      <c r="D805" s="104"/>
      <c r="E805" s="104"/>
      <c r="F805" s="122"/>
      <c r="G805" s="104"/>
      <c r="H805" s="104"/>
      <c r="I805" s="104"/>
    </row>
    <row r="806" spans="1:9">
      <c r="A806" s="102"/>
      <c r="B806" s="103"/>
      <c r="C806" s="103"/>
      <c r="D806" s="104"/>
      <c r="E806" s="104"/>
      <c r="F806" s="122"/>
      <c r="G806" s="104"/>
      <c r="H806" s="104"/>
      <c r="I806" s="104"/>
    </row>
    <row r="807" spans="1:9">
      <c r="A807" s="102"/>
      <c r="B807" s="103"/>
      <c r="C807" s="103"/>
      <c r="D807" s="104"/>
      <c r="E807" s="104"/>
      <c r="F807" s="122"/>
      <c r="G807" s="104"/>
      <c r="H807" s="104"/>
      <c r="I807" s="104"/>
    </row>
    <row r="808" spans="1:9">
      <c r="A808" s="102"/>
      <c r="B808" s="103"/>
      <c r="C808" s="103"/>
      <c r="D808" s="104"/>
      <c r="E808" s="104"/>
      <c r="F808" s="122"/>
      <c r="G808" s="104"/>
      <c r="H808" s="104"/>
      <c r="I808" s="104"/>
    </row>
    <row r="809" spans="1:9">
      <c r="A809" s="102"/>
      <c r="B809" s="103"/>
      <c r="C809" s="103"/>
      <c r="D809" s="104"/>
      <c r="E809" s="104"/>
      <c r="F809" s="122"/>
      <c r="G809" s="104"/>
      <c r="H809" s="104"/>
      <c r="I809" s="104"/>
    </row>
    <row r="810" spans="1:9">
      <c r="A810" s="102"/>
      <c r="B810" s="103"/>
      <c r="C810" s="103"/>
      <c r="D810" s="104"/>
      <c r="E810" s="104"/>
      <c r="F810" s="122"/>
      <c r="G810" s="104"/>
      <c r="H810" s="104"/>
      <c r="I810" s="104"/>
    </row>
    <row r="811" spans="1:9">
      <c r="A811" s="102"/>
      <c r="B811" s="103"/>
      <c r="C811" s="103"/>
      <c r="D811" s="104"/>
      <c r="E811" s="104"/>
      <c r="F811" s="122"/>
      <c r="G811" s="104"/>
      <c r="H811" s="104"/>
      <c r="I811" s="104"/>
    </row>
    <row r="812" spans="1:9">
      <c r="A812" s="102"/>
      <c r="B812" s="103"/>
      <c r="C812" s="103"/>
      <c r="D812" s="104"/>
      <c r="E812" s="104"/>
      <c r="F812" s="122"/>
      <c r="G812" s="104"/>
      <c r="H812" s="104"/>
      <c r="I812" s="104"/>
    </row>
    <row r="813" spans="1:9">
      <c r="A813" s="102"/>
      <c r="B813" s="103"/>
      <c r="C813" s="103"/>
      <c r="D813" s="104"/>
      <c r="E813" s="104"/>
      <c r="F813" s="122"/>
      <c r="G813" s="104"/>
      <c r="H813" s="104"/>
      <c r="I813" s="104"/>
    </row>
    <row r="814" spans="1:9">
      <c r="A814" s="102"/>
      <c r="B814" s="103"/>
      <c r="C814" s="103"/>
      <c r="D814" s="104"/>
      <c r="E814" s="104"/>
      <c r="F814" s="122"/>
      <c r="G814" s="104"/>
      <c r="H814" s="104"/>
      <c r="I814" s="104"/>
    </row>
    <row r="815" spans="1:9">
      <c r="A815" s="102"/>
      <c r="B815" s="103"/>
      <c r="C815" s="103"/>
      <c r="D815" s="104"/>
      <c r="E815" s="104"/>
      <c r="F815" s="122"/>
      <c r="G815" s="104"/>
      <c r="H815" s="104"/>
      <c r="I815" s="104"/>
    </row>
    <row r="816" spans="1:9">
      <c r="A816" s="102"/>
      <c r="B816" s="103"/>
      <c r="C816" s="103"/>
      <c r="D816" s="104"/>
      <c r="E816" s="104"/>
      <c r="F816" s="122"/>
      <c r="G816" s="104"/>
      <c r="H816" s="104"/>
      <c r="I816" s="104"/>
    </row>
    <row r="817" spans="1:9">
      <c r="A817" s="102"/>
      <c r="B817" s="103"/>
      <c r="C817" s="103"/>
      <c r="D817" s="104"/>
      <c r="E817" s="104"/>
      <c r="F817" s="122"/>
      <c r="G817" s="104"/>
      <c r="H817" s="104"/>
      <c r="I817" s="104"/>
    </row>
    <row r="818" spans="1:9">
      <c r="A818" s="102"/>
      <c r="B818" s="103"/>
      <c r="C818" s="103"/>
      <c r="D818" s="104"/>
      <c r="E818" s="104"/>
      <c r="F818" s="122"/>
      <c r="G818" s="104"/>
      <c r="H818" s="104"/>
      <c r="I818" s="104"/>
    </row>
    <row r="819" spans="1:9">
      <c r="A819" s="102"/>
      <c r="B819" s="103"/>
      <c r="C819" s="103"/>
      <c r="D819" s="104"/>
      <c r="E819" s="104"/>
      <c r="F819" s="122"/>
      <c r="G819" s="104"/>
      <c r="H819" s="104"/>
      <c r="I819" s="104"/>
    </row>
    <row r="820" spans="1:9">
      <c r="A820" s="102"/>
      <c r="B820" s="103"/>
      <c r="C820" s="103"/>
      <c r="D820" s="104"/>
      <c r="E820" s="104"/>
      <c r="F820" s="122"/>
      <c r="G820" s="104"/>
      <c r="H820" s="104"/>
      <c r="I820" s="104"/>
    </row>
    <row r="821" spans="1:9">
      <c r="A821" s="102"/>
      <c r="B821" s="103"/>
      <c r="C821" s="103"/>
      <c r="D821" s="104"/>
      <c r="E821" s="104"/>
      <c r="F821" s="122"/>
      <c r="G821" s="104"/>
      <c r="H821" s="104"/>
      <c r="I821" s="104"/>
    </row>
    <row r="822" spans="1:9">
      <c r="A822" s="102"/>
      <c r="B822" s="103"/>
      <c r="C822" s="103"/>
      <c r="D822" s="104"/>
      <c r="E822" s="104"/>
      <c r="F822" s="122"/>
      <c r="G822" s="104"/>
      <c r="H822" s="104"/>
      <c r="I822" s="104"/>
    </row>
  </sheetData>
  <mergeCells count="27">
    <mergeCell ref="A671:I671"/>
    <mergeCell ref="F1:I2"/>
    <mergeCell ref="A426:I426"/>
    <mergeCell ref="A3:I3"/>
    <mergeCell ref="A4:I4"/>
    <mergeCell ref="D6:D9"/>
    <mergeCell ref="E8:E9"/>
    <mergeCell ref="H6:H9"/>
    <mergeCell ref="A6:A9"/>
    <mergeCell ref="C6:C9"/>
    <mergeCell ref="F8:F9"/>
    <mergeCell ref="B6:B9"/>
    <mergeCell ref="A125:I125"/>
    <mergeCell ref="A358:I359"/>
    <mergeCell ref="E6:G7"/>
    <mergeCell ref="G8:G9"/>
    <mergeCell ref="I6:I9"/>
    <mergeCell ref="A12:I12"/>
    <mergeCell ref="A521:I521"/>
    <mergeCell ref="A539:I539"/>
    <mergeCell ref="A572:I572"/>
    <mergeCell ref="A167:I167"/>
    <mergeCell ref="A212:I212"/>
    <mergeCell ref="A254:I254"/>
    <mergeCell ref="A449:I449"/>
    <mergeCell ref="A458:I459"/>
    <mergeCell ref="A506:I506"/>
  </mergeCells>
  <printOptions horizontalCentered="1"/>
  <pageMargins left="0.70866141732283472" right="0.70866141732283472" top="0.74803149606299213" bottom="0.74803149606299213" header="0.31496062992125984" footer="0.31496062992125984"/>
  <pageSetup paperSize="9" scale="55" fitToHeight="57" orientation="landscape" r:id="rId1"/>
  <headerFooter>
    <oddFooter>&amp;C&amp;P/&amp;N</oddFooter>
  </headerFooter>
  <rowBreaks count="9" manualBreakCount="9">
    <brk id="40" max="8" man="1"/>
    <brk id="101" max="8" man="1"/>
    <brk id="161" max="8" man="1"/>
    <brk id="194" max="8" man="1"/>
    <brk id="290" max="8" man="1"/>
    <brk id="455" max="8" man="1"/>
    <brk id="467" max="8" man="1"/>
    <brk id="523" max="8" man="1"/>
    <brk id="574" max="8"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Саенко Татьяна Владимировна</dc:creator>
  <cp:lastModifiedBy>SMA</cp:lastModifiedBy>
  <cp:lastPrinted>2020-08-26T05:28:18Z</cp:lastPrinted>
  <dcterms:created xsi:type="dcterms:W3CDTF">2013-05-30T10:15:38Z</dcterms:created>
  <dcterms:modified xsi:type="dcterms:W3CDTF">2020-08-26T08:57:14Z</dcterms:modified>
</cp:coreProperties>
</file>